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172.16.4.13\share\外付けHDD\★★新共有ファイル（H20からこちらのフォルダを使用してください）\11 予算Ｇ（20年～）\決算統計（地方財政状況調査）\★R6作成\25_財政状況資料集\08_HP掲載\"/>
    </mc:Choice>
  </mc:AlternateContent>
  <xr:revisionPtr revIDLastSave="0" documentId="13_ncr:1_{A3CFEFCD-747F-45C2-8A9A-ED592B0B6023}" xr6:coauthVersionLast="36" xr6:coauthVersionMax="36" xr10:uidLastSave="{00000000-0000-0000-0000-000000000000}"/>
  <bookViews>
    <workbookView xWindow="0" yWindow="0" windowWidth="20490" windowHeight="66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BW39" i="10"/>
  <c r="BE39" i="10"/>
  <c r="AM39" i="10"/>
  <c r="U39" i="10"/>
  <c r="BW38" i="10"/>
  <c r="BE38" i="10"/>
  <c r="AM38" i="10"/>
  <c r="BE37" i="10"/>
  <c r="AM37" i="10"/>
  <c r="BE36" i="10"/>
  <c r="BE35" i="10"/>
  <c r="BW34" i="10"/>
  <c r="BW35" i="10" s="1"/>
  <c r="BW36" i="10" s="1"/>
  <c r="BW37" i="10" s="1"/>
  <c r="BE34" i="10"/>
  <c r="C34" i="10"/>
  <c r="C35" i="10" s="1"/>
  <c r="C36" i="10" s="1"/>
  <c r="C37" i="10" s="1"/>
  <c r="C38" i="10" s="1"/>
  <c r="C39" i="10" s="1"/>
  <c r="C40" i="10" s="1"/>
  <c r="CO34" i="10" l="1"/>
  <c r="CO35" i="10" s="1"/>
  <c r="CO36" i="10" s="1"/>
  <c r="CO37" i="10" s="1"/>
  <c r="CO38" i="10" s="1"/>
  <c r="CO39" i="10" s="1"/>
  <c r="CO40" i="10" s="1"/>
  <c r="CO41"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<sst xmlns="http://schemas.openxmlformats.org/spreadsheetml/2006/main" count="1081" uniqueCount="579">
  <si>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</si>
  <si>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</si>
  <si>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</si>
  <si>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</si>
  <si>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</si>
  <si>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</si>
  <si>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</si>
  <si>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</si>
  <si>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</si>
  <si>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</si>
  <si>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</si>
  <si>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</si>
  <si>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</si>
  <si>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</si>
  <si>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</si>
  <si>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</si>
  <si>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</si>
  <si>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</si>
  <si>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</si>
  <si>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</si>
  <si>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</si>
  <si>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</si>
  <si>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</si>
  <si>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</si>
  <si>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</si>
  <si>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</si>
  <si>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</si>
  <si>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</si>
  <si>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</si>
  <si>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</si>
  <si>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</si>
  <si>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</si>
  <si>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</si>
  <si>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</si>
  <si>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</si>
  <si>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</si>
  <si>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</si>
  <si>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</si>
  <si>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</si>
  <si>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</si>
  <si>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</si>
  <si>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</si>
  <si>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</si>
  <si>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</si>
  <si>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</si>
  <si>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</si>
  <si>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</si>
  <si>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</si>
  <si>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</si>
  <si>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</si>
  <si>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</si>
  <si>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</si>
  <si>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</si>
  <si>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</si>
  <si>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</si>
  <si>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</si>
  <si>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</si>
  <si>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</si>
  <si>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</si>
  <si>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</si>
  <si>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</si>
  <si>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</si>
  <si>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</si>
  <si>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</si>
  <si>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</si>
  <si>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</si>
  <si>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</si>
  <si>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</si>
  <si>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</si>
  <si>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</si>
  <si>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</si>
  <si>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</si>
  <si>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</si>
  <si>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</si>
  <si>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</si>
  <si>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</si>
  <si>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</si>
  <si>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</si>
  <si>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</si>
  <si>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</si>
  <si>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</si>
  <si>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</si>
  <si>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</si>
  <si>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</si>
  <si>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</si>
  <si>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</si>
  <si>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</si>
  <si>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</si>
  <si>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</si>
  <si>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</si>
  <si>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</si>
  <si>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</si>
  <si>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</si>
  <si>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</si>
  <si>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宇都宮市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</si>
  <si>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</si>
  <si>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</si>
  <si>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</si>
  <si>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</si>
  <si>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</si>
  <si>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</si>
  <si>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</si>
  <si>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</si>
  <si>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</si>
  <si>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</si>
  <si>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</si>
  <si>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</si>
  <si>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</si>
  <si>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</si>
  <si>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</si>
  <si>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</si>
  <si>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</si>
  <si>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</si>
  <si>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</si>
  <si>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</si>
  <si>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</si>
  <si>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</si>
  <si>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</si>
  <si>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</si>
  <si>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</si>
  <si>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</si>
  <si>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</si>
  <si>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</si>
  <si>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</si>
  <si>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</si>
  <si>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</si>
  <si>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</si>
  <si>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</si>
  <si>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</si>
  <si>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</si>
  <si>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</si>
  <si>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</si>
  <si>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</si>
  <si>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</si>
  <si>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</si>
  <si>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</si>
  <si>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</si>
  <si>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</si>
  <si>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</si>
  <si>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</si>
  <si>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</si>
  <si>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</si>
  <si>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</si>
  <si>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</si>
  <si>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</si>
  <si>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</si>
  <si>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</si>
  <si>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</si>
  <si>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</si>
  <si>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</si>
  <si>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</si>
  <si>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</si>
  <si>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</si>
  <si>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</si>
  <si>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</si>
  <si>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</si>
  <si>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</si>
  <si>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</si>
  <si>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</si>
  <si>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</si>
  <si>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</si>
  <si>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</si>
  <si>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</si>
  <si>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</si>
  <si>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</si>
  <si>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</si>
  <si>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</si>
  <si>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</si>
  <si>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</si>
  <si>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</si>
  <si>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</si>
  <si>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</si>
  <si>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</si>
  <si>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</si>
  <si>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</si>
  <si>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</si>
  <si>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</si>
  <si>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</si>
  <si>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</si>
  <si>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</si>
  <si>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</si>
  <si>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</si>
  <si>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</si>
  <si>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</si>
  <si>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</si>
  <si>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</si>
  <si>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</si>
  <si>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</si>
  <si>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</si>
  <si>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</si>
  <si>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</si>
  <si>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</si>
  <si>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</si>
  <si>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</si>
  <si>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</si>
  <si>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</si>
  <si>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</si>
  <si>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</si>
  <si>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</si>
  <si>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</si>
  <si>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</si>
  <si>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</si>
  <si>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</si>
  <si>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栃木県宇都宮市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</si>
  <si>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</si>
  <si>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</si>
  <si>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</si>
  <si>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</si>
  <si>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</si>
  <si>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</si>
  <si>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</si>
  <si>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</si>
  <si>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</si>
  <si>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</si>
  <si>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</si>
  <si>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</si>
  <si>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</si>
  <si>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</si>
  <si>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</si>
  <si>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</si>
  <si>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</si>
  <si>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</si>
  <si>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</si>
  <si>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</si>
  <si>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</si>
  <si>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</si>
  <si>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</si>
  <si>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</si>
  <si>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</si>
  <si>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</si>
  <si>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</si>
  <si>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</si>
  <si>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</si>
  <si>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</si>
  <si>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</si>
  <si>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</si>
  <si>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</si>
  <si>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</si>
  <si>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</si>
  <si>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</si>
  <si>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</si>
  <si>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</si>
  <si>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</si>
  <si>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</si>
  <si>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</si>
  <si>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</si>
  <si>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</si>
  <si>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</si>
  <si>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</si>
  <si>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</si>
  <si>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</si>
  <si>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</si>
  <si>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</si>
  <si>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</si>
  <si>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</si>
  <si>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</si>
  <si>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</si>
  <si>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</si>
  <si>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</si>
  <si>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</si>
  <si>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</si>
  <si>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</si>
  <si>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</si>
  <si>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</si>
  <si>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</si>
  <si>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</si>
  <si>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</si>
  <si>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</si>
  <si>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</si>
  <si>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</si>
  <si>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</si>
  <si>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</si>
  <si>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</si>
  <si>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</si>
  <si>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</si>
  <si>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</si>
  <si>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</si>
  <si>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</si>
  <si>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</si>
  <si>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</si>
  <si>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</si>
  <si>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</si>
  <si>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</si>
  <si>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</si>
  <si>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</si>
  <si>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</si>
  <si>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</si>
  <si>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</si>
  <si>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</si>
  <si>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</si>
  <si>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</si>
  <si>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</si>
  <si>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</si>
  <si>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</si>
  <si>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</si>
  <si>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</si>
  <si>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</si>
  <si>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</si>
  <si>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</si>
  <si>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</si>
  <si>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</si>
  <si>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</si>
  <si>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</si>
  <si>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</si>
  <si>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</si>
  <si>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</si>
  <si>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</si>
  <si>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</si>
  <si>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</si>
  <si>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</si>
  <si>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</si>
  <si>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</si>
  <si>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</si>
  <si>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</si>
  <si>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</si>
  <si>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</si>
  <si>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</si>
  <si>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</si>
  <si>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</si>
  <si>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</si>
  <si>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</si>
  <si>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</si>
  <si>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</si>
  <si>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</si>
  <si>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</si>
  <si>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</si>
  <si>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</si>
  <si>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</si>
  <si>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</si>
  <si>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</si>
  <si>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</si>
  <si>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</si>
  <si>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</si>
  <si>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</si>
  <si>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</si>
  <si>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</si>
  <si>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</si>
  <si>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</si>
  <si>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</si>
  <si>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</si>
  <si>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</si>
  <si>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</si>
  <si>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</si>
  <si>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</si>
  <si>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</si>
  <si>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</si>
  <si>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</si>
  <si>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</si>
  <si>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</si>
  <si>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</si>
  <si>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</si>
  <si>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</si>
  <si>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</si>
  <si>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</si>
  <si>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栃木県宇都宮市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</si>
  <si>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</si>
  <si>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</si>
  <si>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</si>
  <si>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</si>
  <si>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</si>
  <si>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</si>
  <si>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</si>
  <si>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</si>
  <si>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</si>
  <si>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</si>
  <si>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</si>
  <si>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</si>
  <si>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</si>
  <si>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</si>
  <si>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</si>
  <si>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</si>
  <si>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</si>
  <si>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</si>
  <si>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</si>
  <si>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</si>
  <si>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宇大東南部第２土地区画整理事業</t>
    <phoneticPr fontId="5"/>
  </si>
  <si>
    <t>岡本駅西土地区画整理事業</t>
    <phoneticPr fontId="5"/>
  </si>
  <si>
    <t>育英事業</t>
    <phoneticPr fontId="5"/>
  </si>
  <si>
    <t>母子父子寡婦福祉資金貸付事業</t>
    <phoneticPr fontId="5"/>
  </si>
  <si>
    <t>宇大東南部第１土地区画整理事業</t>
    <phoneticPr fontId="5"/>
  </si>
  <si>
    <t>鶴田第２土地区画整理事業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</si>
  <si>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</si>
  <si>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</si>
  <si>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</si>
  <si>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</si>
  <si>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</si>
  <si>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</si>
  <si>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</si>
  <si>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</si>
  <si>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</si>
  <si>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</si>
  <si>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</si>
  <si>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</si>
  <si>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</si>
  <si>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t>
    <phoneticPr fontId="5"/>
  </si>
  <si>
    <t>後期高齢者医療</t>
    <phoneticPr fontId="5"/>
  </si>
  <si>
    <t>駐車場</t>
    <phoneticPr fontId="5"/>
  </si>
  <si>
    <t>介護保険</t>
    <phoneticPr fontId="5"/>
  </si>
  <si>
    <t>中央卸売市場事業</t>
    <phoneticPr fontId="5"/>
  </si>
  <si>
    <t>法適用企業</t>
    <phoneticPr fontId="5"/>
  </si>
  <si>
    <t>水道事業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</si>
  <si>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</si>
  <si>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</si>
  <si>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</si>
  <si>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</si>
  <si>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</si>
  <si>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</si>
  <si>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</si>
  <si>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</si>
  <si>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</si>
  <si>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</si>
  <si>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</si>
  <si>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</si>
  <si>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</si>
  <si>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</si>
  <si>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</si>
  <si>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</si>
  <si>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</si>
  <si>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</si>
  <si>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</si>
  <si>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</si>
  <si>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</si>
  <si>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</si>
  <si>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</si>
  <si>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</si>
  <si>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</si>
  <si>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</si>
  <si>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</si>
  <si>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</si>
  <si>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</si>
  <si>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</si>
  <si>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</si>
  <si>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</si>
  <si>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</si>
  <si>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</si>
  <si>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</si>
  <si>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</si>
  <si>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</si>
  <si>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</si>
  <si>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</si>
  <si>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</si>
  <si>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</si>
  <si>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</si>
  <si>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</si>
  <si>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</si>
  <si>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</si>
  <si>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</si>
  <si>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</si>
  <si>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</si>
  <si>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</si>
  <si>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</si>
  <si>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</si>
  <si>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</si>
  <si>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</si>
  <si>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</si>
  <si>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</si>
  <si>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中央卸売市場事業会計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</si>
  <si>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</si>
  <si>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</si>
  <si>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</si>
  <si>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</si>
  <si>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</si>
  <si>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</si>
  <si>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</si>
  <si>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</si>
  <si>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</si>
  <si>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</si>
  <si>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</si>
  <si>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</si>
  <si>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</si>
  <si>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</si>
  <si>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</si>
  <si>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</si>
  <si>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</si>
  <si>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</si>
  <si>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</si>
  <si>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</si>
  <si>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</si>
  <si>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</si>
  <si>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</si>
  <si>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</si>
  <si>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</si>
  <si>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</si>
  <si>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</si>
  <si>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</si>
  <si>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</si>
  <si>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</si>
  <si>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</si>
  <si>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</si>
  <si>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</si>
  <si>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</si>
  <si>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</si>
  <si>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</si>
  <si>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</si>
  <si>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</si>
  <si>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</si>
  <si>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</si>
  <si>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</si>
  <si>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</si>
  <si>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</si>
  <si>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</si>
  <si>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</si>
  <si>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</si>
  <si>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</si>
  <si>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</si>
  <si>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</si>
  <si>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</si>
  <si>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</si>
  <si>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</si>
  <si>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</si>
  <si>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</si>
  <si>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</si>
  <si>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</si>
  <si>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</si>
  <si>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</si>
  <si>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</si>
  <si>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</si>
  <si>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</si>
  <si>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</si>
  <si>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</si>
  <si>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</si>
  <si>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</si>
  <si>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</si>
  <si>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</si>
  <si>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</si>
  <si>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</si>
  <si>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</si>
  <si>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</si>
  <si>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</si>
  <si>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</si>
  <si>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</si>
  <si>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</si>
  <si>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</si>
  <si>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</si>
  <si>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</si>
  <si>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</si>
  <si>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</si>
  <si>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</si>
  <si>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</si>
  <si>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</si>
  <si>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3.57</t>
  </si>
  <si>
    <t>▲ 1.39</t>
  </si>
  <si>
    <t>▲ 6.74</t>
  </si>
  <si>
    <t>▲ 0.92</t>
  </si>
  <si>
    <t>水道事業</t>
  </si>
  <si>
    <t>一般会計</t>
  </si>
  <si>
    <t>下水道事業</t>
  </si>
  <si>
    <t>中央卸売市場事業</t>
  </si>
  <si>
    <t>介護保険</t>
  </si>
  <si>
    <t>母子父子寡婦福祉資金貸付事業</t>
  </si>
  <si>
    <t>国民健康保険</t>
  </si>
  <si>
    <t>競輪</t>
  </si>
  <si>
    <t>その他会計（赤字）</t>
  </si>
  <si>
    <t>その他会計（黒字）</t>
  </si>
  <si>
    <t>R01</t>
    <phoneticPr fontId="5"/>
  </si>
  <si>
    <t>R02</t>
    <phoneticPr fontId="5"/>
  </si>
  <si>
    <t>R03</t>
    <phoneticPr fontId="5"/>
  </si>
  <si>
    <t>R04</t>
    <phoneticPr fontId="5"/>
  </si>
  <si>
    <t>R05</t>
    <phoneticPr fontId="5"/>
  </si>
  <si>
    <t>職員退職手当基金</t>
    <rPh sb="0" eb="8">
      <t>ショクインタイショクテアテキキン</t>
    </rPh>
    <phoneticPr fontId="5"/>
  </si>
  <si>
    <t>公共施設等整備基金</t>
    <rPh sb="0" eb="5">
      <t>コウキョウシセツトウ</t>
    </rPh>
    <rPh sb="5" eb="9">
      <t>セイビキキン</t>
    </rPh>
    <phoneticPr fontId="2"/>
  </si>
  <si>
    <t>ＬＲＴ整備基金</t>
    <rPh sb="0" eb="5">
      <t>lrtセイビ</t>
    </rPh>
    <rPh sb="5" eb="7">
      <t>キキン</t>
    </rPh>
    <phoneticPr fontId="2"/>
  </si>
  <si>
    <t>社会福祉基金</t>
    <rPh sb="0" eb="6">
      <t>シャカイフクシキキン</t>
    </rPh>
    <phoneticPr fontId="2"/>
  </si>
  <si>
    <t>都市緑化基金</t>
    <rPh sb="0" eb="4">
      <t>トシリョッカ</t>
    </rPh>
    <rPh sb="4" eb="6">
      <t>キキン</t>
    </rPh>
    <phoneticPr fontId="2"/>
  </si>
  <si>
    <t>宇都宮市医療保健事業団</t>
    <rPh sb="0" eb="4">
      <t>ウツノミヤシ</t>
    </rPh>
    <rPh sb="4" eb="6">
      <t>イリョウ</t>
    </rPh>
    <rPh sb="6" eb="8">
      <t>ホケン</t>
    </rPh>
    <rPh sb="8" eb="11">
      <t>ジギョウダン</t>
    </rPh>
    <phoneticPr fontId="2"/>
  </si>
  <si>
    <t>宇都宮市農業公社</t>
    <rPh sb="0" eb="4">
      <t>ウツノミヤシ</t>
    </rPh>
    <rPh sb="4" eb="8">
      <t>ノウギョウコウシャ</t>
    </rPh>
    <phoneticPr fontId="2"/>
  </si>
  <si>
    <t>宇都宮市スポーツ振興財団</t>
    <rPh sb="0" eb="4">
      <t>ウツノミヤシ</t>
    </rPh>
    <rPh sb="8" eb="12">
      <t>シンコウザイダン</t>
    </rPh>
    <phoneticPr fontId="2"/>
  </si>
  <si>
    <t>宇都宮市土地開発公社</t>
    <rPh sb="0" eb="4">
      <t>ウツノミヤシ</t>
    </rPh>
    <rPh sb="4" eb="10">
      <t>トチカイハツコウシャ</t>
    </rPh>
    <phoneticPr fontId="2"/>
  </si>
  <si>
    <t>うつのみや文化創造財団</t>
    <rPh sb="5" eb="11">
      <t>ブンカソウゾウザイダン</t>
    </rPh>
    <phoneticPr fontId="2"/>
  </si>
  <si>
    <t>宇都宮ライトレール</t>
    <rPh sb="0" eb="3">
      <t>ウツノミヤ</t>
    </rPh>
    <phoneticPr fontId="2"/>
  </si>
  <si>
    <t>宇都宮ライトパワー</t>
    <rPh sb="0" eb="3">
      <t>ウツノミヤ</t>
    </rPh>
    <phoneticPr fontId="2"/>
  </si>
  <si>
    <t>グリーントラストうつのみや</t>
  </si>
  <si>
    <t>-</t>
    <phoneticPr fontId="2"/>
  </si>
  <si>
    <t>栃木県後期高齢者医療広域連合（一般会計）</t>
    <rPh sb="0" eb="3">
      <t>トチギケン</t>
    </rPh>
    <rPh sb="3" eb="8">
      <t>コウキコウレイシャ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</si>
  <si>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8">
      <t>コウキコウレイシャ</t>
    </rPh>
    <rPh sb="8" eb="10">
      <t>イリョウ</t>
    </rPh>
    <rPh sb="10" eb="12">
      <t>コウイキ</t>
    </rPh>
    <rPh sb="12" eb="14">
      <t>レンゴウ</t>
    </rPh>
    <rPh sb="15" eb="20">
      <t>コウキコウレイシャ</t>
    </rPh>
    <rPh sb="20" eb="22">
      <t>イリョウ</t>
    </rPh>
    <rPh sb="22" eb="24">
      <t>トクベツ</t>
    </rPh>
    <rPh sb="24" eb="26">
      <t>カイケイ</t>
    </rPh>
    <phoneticPr fontId="2"/>
  </si>
  <si>
    <t>栃木県市町村総合事務組合（一般会計）</t>
    <rPh sb="0" eb="3">
      <t>トチギケン</t>
    </rPh>
    <rPh sb="3" eb="6">
      <t>シチョウソン</t>
    </rPh>
    <rPh sb="6" eb="8">
      <t>ソウゴウ</t>
    </rPh>
    <rPh sb="8" eb="12">
      <t>ジムクミアイ</t>
    </rPh>
    <rPh sb="13" eb="15">
      <t>イッパン</t>
    </rPh>
    <rPh sb="15" eb="17">
      <t>カイケイ</t>
    </rPh>
    <phoneticPr fontId="2"/>
  </si>
  <si>
    <t>栃木県市町村総合事務組合（特別会計）</t>
    <rPh sb="0" eb="3">
      <t>トチギケン</t>
    </rPh>
    <rPh sb="3" eb="6">
      <t>シチョウソン</t>
    </rPh>
    <rPh sb="6" eb="8">
      <t>ソウゴウ</t>
    </rPh>
    <rPh sb="8" eb="12">
      <t>ジムクミアイ</t>
    </rPh>
    <rPh sb="13" eb="15">
      <t>トクベツ</t>
    </rPh>
    <rPh sb="15" eb="17">
      <t>カイケイ</t>
    </rPh>
    <phoneticPr fontId="2"/>
  </si>
  <si>
    <t>-</t>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</si>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</sst>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E1D4-45CF-AEE5-850D02AB83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91638</c:v>
                </c:pt>
                <c:pt idx="1">
                  <c:v>86198</c:v>
                </c:pt>
                <c:pt idx="2">
                  <c:v>89434</c:v>
                </c:pt>
                <c:pt idx="3">
                  <c:v>112583</c:v>
                </c:pt>
                <c:pt idx="4">
                  <c:v>65996</c:v>
                </c:pt>
              </c:numCache>
            </c:numRef>
          </c:val>
          <c:smooth val="0"/>
          <c:extLst>
            <c:ext xmlns:c16="http://schemas.microsoft.com/office/drawing/2014/chart" uri="{C3380CC4-5D6E-409C-BE32-E72D297353CC}">
              <c16:uniqueId val="{00000001-E1D4-45CF-AEE5-850D02AB83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1.29</c:v>
                </c:pt>
                <c:pt idx="1">
                  <c:v>1.51</c:v>
                </c:pt>
                <c:pt idx="2">
                  <c:v>6.06</c:v>
                </c:pt>
                <c:pt idx="3">
                  <c:v>3.66</c:v>
                </c:pt>
                <c:pt idx="4">
                  <c:v>3.33</c:v>
                </c:pt>
              </c:numCache>
            </c:numRef>
          </c:val>
          <c:extLst>
            <c:ext xmlns:c16="http://schemas.microsoft.com/office/drawing/2014/chart" uri="{C3380CC4-5D6E-409C-BE32-E72D297353CC}">
              <c16:uniqueId val="{00000000-4A4A-498D-A432-72347AB526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14.27</c:v>
                </c:pt>
                <c:pt idx="1">
                  <c:v>13.06</c:v>
                </c:pt>
                <c:pt idx="2">
                  <c:v>13.61</c:v>
                </c:pt>
                <c:pt idx="3">
                  <c:v>12.37</c:v>
                </c:pt>
                <c:pt idx="4">
                  <c:v>13.13</c:v>
                </c:pt>
              </c:numCache>
            </c:numRef>
          </c:val>
          <c:extLst>
            <c:ext xmlns:c16="http://schemas.microsoft.com/office/drawing/2014/chart" uri="{C3380CC4-5D6E-409C-BE32-E72D297353CC}">
              <c16:uniqueId val="{00000001-4A4A-498D-A432-72347AB526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-3.57</c:v>
                </c:pt>
                <c:pt idx="1">
                  <c:v>-1.39</c:v>
                </c:pt>
                <c:pt idx="2">
                  <c:v>4.5999999999999996</c:v>
                </c:pt>
                <c:pt idx="3">
                  <c:v>-6.74</c:v>
                </c:pt>
                <c:pt idx="4">
                  <c:v>-0.92</c:v>
                </c:pt>
              </c:numCache>
            </c:numRef>
          </c:val>
          <c:smooth val="0"/>
          <c:extLst>
            <c:ext xmlns:c16="http://schemas.microsoft.com/office/drawing/2014/chart" uri="{C3380CC4-5D6E-409C-BE32-E72D297353CC}">
              <c16:uniqueId val="{00000002-4A4A-498D-A432-72347AB526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7.0000000000000007E-2</c:v>
                </c:pt>
                <c:pt idx="2">
                  <c:v>#N/A</c:v>
                </c:pt>
                <c:pt idx="3">
                  <c:v>0.1</c:v>
                </c:pt>
                <c:pt idx="4">
                  <c:v>#N/A</c:v>
                </c:pt>
                <c:pt idx="5">
                  <c:v>0.25</c:v>
                </c:pt>
                <c:pt idx="6">
                  <c:v>#N/A</c:v>
                </c:pt>
                <c:pt idx="7">
                  <c:v>0.26</c:v>
                </c:pt>
                <c:pt idx="8">
                  <c:v>#N/A</c:v>
                </c:pt>
                <c:pt idx="9">
                  <c:v>0.08</c:v>
                </c:pt>
              </c:numCache>
            </c:numRef>
          </c:val>
          <c:extLst>
            <c:ext xmlns:c16="http://schemas.microsoft.com/office/drawing/2014/chart" uri="{C3380CC4-5D6E-409C-BE32-E72D297353CC}">
              <c16:uniqueId val="{00000000-A1E4-4A26-8224-083D71CFA3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E4-4A26-8224-083D71CFA347}"/>
            </c:ext>
          </c:extLst>
        </c:ser>
        <c:ser>
          <c:idx val="2"/>
          <c:order val="2"/>
          <c:tx>
            <c:strRef>
              <c:f>データシート!$A$29</c:f>
              <c:strCache>
                <c:ptCount val="1"/>
                <c:pt idx="0">
                  <c:v>競輪</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0.23</c:v>
                </c:pt>
                <c:pt idx="2">
                  <c:v>#N/A</c:v>
                </c:pt>
                <c:pt idx="3">
                  <c:v>0.31</c:v>
                </c:pt>
                <c:pt idx="4">
                  <c:v>#N/A</c:v>
                </c:pt>
                <c:pt idx="5">
                  <c:v>0.48</c:v>
                </c:pt>
                <c:pt idx="6">
                  <c:v>#N/A</c:v>
                </c:pt>
                <c:pt idx="7">
                  <c:v>0.17</c:v>
                </c:pt>
                <c:pt idx="8">
                  <c:v>#N/A</c:v>
                </c:pt>
                <c:pt idx="9">
                  <c:v>0.16</c:v>
                </c:pt>
              </c:numCache>
            </c:numRef>
          </c:val>
          <c:extLst>
            <c:ext xmlns:c16="http://schemas.microsoft.com/office/drawing/2014/chart" uri="{C3380CC4-5D6E-409C-BE32-E72D297353CC}">
              <c16:uniqueId val="{00000002-A1E4-4A26-8224-083D71CFA347}"/>
            </c:ext>
          </c:extLst>
        </c:ser>
        <c:ser>
          <c:idx val="3"/>
          <c:order val="3"/>
          <c:tx>
            <c:strRef>
              <c:f>データシート!$A$30</c:f>
              <c:strCache>
                <c:ptCount val="1"/>
                <c:pt idx="0">
                  <c:v>国民健康保険</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7.0000000000000007E-2</c:v>
                </c:pt>
                <c:pt idx="4">
                  <c:v>#N/A</c:v>
                </c:pt>
                <c:pt idx="5">
                  <c:v>0.08</c:v>
                </c:pt>
                <c:pt idx="6">
                  <c:v>#N/A</c:v>
                </c:pt>
                <c:pt idx="7">
                  <c:v>0.06</c:v>
                </c:pt>
                <c:pt idx="8">
                  <c:v>#N/A</c:v>
                </c:pt>
                <c:pt idx="9">
                  <c:v>0.26</c:v>
                </c:pt>
              </c:numCache>
            </c:numRef>
          </c:val>
          <c:extLst>
            <c:ext xmlns:c16="http://schemas.microsoft.com/office/drawing/2014/chart" uri="{C3380CC4-5D6E-409C-BE32-E72D297353CC}">
              <c16:uniqueId val="{00000003-A1E4-4A26-8224-083D71CFA347}"/>
            </c:ext>
          </c:extLst>
        </c:ser>
        <c:ser>
          <c:idx val="4"/>
          <c:order val="4"/>
          <c:tx>
            <c:strRef>
              <c:f>データシート!$A$31</c:f>
              <c:strCache>
                <c:ptCount val="1"/>
                <c:pt idx="0">
                  <c:v>母子父子寡婦福祉資金貸付事業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0.05</c:v>
                </c:pt>
                <c:pt idx="4">
                  <c:v>#N/A</c:v>
                </c:pt>
                <c:pt idx="5">
                  <c:v>0.11</c:v>
                </c:pt>
                <c:pt idx="6">
                  <c:v>#N/A</c:v>
                </c:pt>
                <c:pt idx="7">
                  <c:v>0.19</c:v>
                </c:pt>
                <c:pt idx="8">
                  <c:v>#N/A</c:v>
                </c:pt>
                <c:pt idx="9">
                  <c:v>0.28999999999999998</c:v>
                </c:pt>
              </c:numCache>
            </c:numRef>
          </c:val>
          <c:extLst>
            <c:ext xmlns:c16="http://schemas.microsoft.com/office/drawing/2014/chart" uri="{C3380CC4-5D6E-409C-BE32-E72D297353CC}">
              <c16:uniqueId val="{00000004-A1E4-4A26-8224-083D71CFA347}"/>
            </c:ext>
          </c:extLst>
        </c:ser>
        <c:ser>
          <c:idx val="5"/>
          <c:order val="5"/>
          <c:tx>
            <c:strRef>
              <c:f>データシート!$A$32</c:f>
              <c:strCache>
                <c:ptCount val="1"/>
                <c:pt idx="0">
                  <c:v>介護保険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0.16</c:v>
                </c:pt>
                <c:pt idx="2">
                  <c:v>#N/A</c:v>
                </c:pt>
                <c:pt idx="3">
                  <c:v>0.28999999999999998</c:v>
                </c:pt>
                <c:pt idx="4">
                  <c:v>#N/A</c:v>
                </c:pt>
                <c:pt idx="5">
                  <c:v>0.32</c:v>
                </c:pt>
                <c:pt idx="6">
                  <c:v>#N/A</c:v>
                </c:pt>
                <c:pt idx="7">
                  <c:v>0.61</c:v>
                </c:pt>
                <c:pt idx="8">
                  <c:v>#N/A</c:v>
                </c:pt>
                <c:pt idx="9">
                  <c:v>0.78</c:v>
                </c:pt>
              </c:numCache>
            </c:numRef>
          </c:val>
          <c:extLst>
            <c:ext xmlns:c16="http://schemas.microsoft.com/office/drawing/2014/chart" uri="{C3380CC4-5D6E-409C-BE32-E72D297353CC}">
              <c16:uniqueId val="{00000005-A1E4-4A26-8224-083D71CFA347}"/>
            </c:ext>
          </c:extLst>
        </c:ser>
        <c:ser>
          <c:idx val="6"/>
          <c:order val="6"/>
          <c:tx>
            <c:strRef>
              <c:f>データシート!$A$33</c:f>
              <c:strCache>
                <c:ptCount val="1"/>
                <c:pt idx="0">
                  <c:v>中央卸売市場事業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1.37</c:v>
                </c:pt>
                <c:pt idx="2">
                  <c:v>#N/A</c:v>
                </c:pt>
                <c:pt idx="3">
                  <c:v>1.29</c:v>
                </c:pt>
                <c:pt idx="4">
                  <c:v>#N/A</c:v>
                </c:pt>
                <c:pt idx="5">
                  <c:v>1.33</c:v>
                </c:pt>
                <c:pt idx="6">
                  <c:v>#N/A</c:v>
                </c:pt>
                <c:pt idx="7">
                  <c:v>1.54</c:v>
                </c:pt>
                <c:pt idx="8">
                  <c:v>#N/A</c:v>
                </c:pt>
                <c:pt idx="9">
                  <c:v>1.26</c:v>
                </c:pt>
              </c:numCache>
            </c:numRef>
          </c:val>
          <c:extLst>
            <c:ext xmlns:c16="http://schemas.microsoft.com/office/drawing/2014/chart" uri="{C3380CC4-5D6E-409C-BE32-E72D297353CC}">
              <c16:uniqueId val="{00000006-A1E4-4A26-8224-083D71CFA347}"/>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2.97</c:v>
                </c:pt>
                <c:pt idx="2">
                  <c:v>#N/A</c:v>
                </c:pt>
                <c:pt idx="3">
                  <c:v>2.17</c:v>
                </c:pt>
                <c:pt idx="4">
                  <c:v>#N/A</c:v>
                </c:pt>
                <c:pt idx="5">
                  <c:v>1.74</c:v>
                </c:pt>
                <c:pt idx="6">
                  <c:v>#N/A</c:v>
                </c:pt>
                <c:pt idx="7">
                  <c:v>2.27</c:v>
                </c:pt>
                <c:pt idx="8">
                  <c:v>#N/A</c:v>
                </c:pt>
                <c:pt idx="9">
                  <c:v>2.1</c:v>
                </c:pt>
              </c:numCache>
            </c:numRef>
          </c:val>
          <c:extLst>
            <c:ext xmlns:c16="http://schemas.microsoft.com/office/drawing/2014/chart" uri="{C3380CC4-5D6E-409C-BE32-E72D297353CC}">
              <c16:uniqueId val="{00000007-A1E4-4A26-8224-083D71CFA34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1.19</c:v>
                </c:pt>
                <c:pt idx="2">
                  <c:v>#N/A</c:v>
                </c:pt>
                <c:pt idx="3">
                  <c:v>1.36</c:v>
                </c:pt>
                <c:pt idx="4">
                  <c:v>#N/A</c:v>
                </c:pt>
                <c:pt idx="5">
                  <c:v>5.71</c:v>
                </c:pt>
                <c:pt idx="6">
                  <c:v>#N/A</c:v>
                </c:pt>
                <c:pt idx="7">
                  <c:v>3.22</c:v>
                </c:pt>
                <c:pt idx="8">
                  <c:v>#N/A</c:v>
                </c:pt>
                <c:pt idx="9">
                  <c:v>2.98</c:v>
                </c:pt>
              </c:numCache>
            </c:numRef>
          </c:val>
          <c:extLst>
            <c:ext xmlns:c16="http://schemas.microsoft.com/office/drawing/2014/chart" uri="{C3380CC4-5D6E-409C-BE32-E72D297353CC}">
              <c16:uniqueId val="{00000008-A1E4-4A26-8224-083D71CFA347}"/>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11.22</c:v>
                </c:pt>
                <c:pt idx="2">
                  <c:v>#N/A</c:v>
                </c:pt>
                <c:pt idx="3">
                  <c:v>11.06</c:v>
                </c:pt>
                <c:pt idx="4">
                  <c:v>#N/A</c:v>
                </c:pt>
                <c:pt idx="5">
                  <c:v>11.16</c:v>
                </c:pt>
                <c:pt idx="6">
                  <c:v>#N/A</c:v>
                </c:pt>
                <c:pt idx="7">
                  <c:v>9.98</c:v>
                </c:pt>
                <c:pt idx="8">
                  <c:v>#N/A</c:v>
                </c:pt>
                <c:pt idx="9">
                  <c:v>8.7899999999999991</c:v>
                </c:pt>
              </c:numCache>
            </c:numRef>
          </c:val>
          <c:extLst>
            <c:ext xmlns:c16="http://schemas.microsoft.com/office/drawing/2014/chart" uri="{C3380CC4-5D6E-409C-BE32-E72D297353CC}">
              <c16:uniqueId val="{00000009-A1E4-4A26-8224-083D71CFA3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13991</c:v>
                </c:pt>
                <c:pt idx="5">
                  <c:v>13159</c:v>
                </c:pt>
                <c:pt idx="8">
                  <c:v>12334</c:v>
                </c:pt>
                <c:pt idx="11">
                  <c:v>12203</c:v>
                </c:pt>
                <c:pt idx="14">
                  <c:v>12212</c:v>
                </c:pt>
              </c:numCache>
            </c:numRef>
          </c:val>
          <c:extLst>
            <c:ext xmlns:c16="http://schemas.microsoft.com/office/drawing/2014/chart" uri="{C3380CC4-5D6E-409C-BE32-E72D297353CC}">
              <c16:uniqueId val="{00000000-932B-4889-A322-8D7AE16B03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932B-4889-A322-8D7AE16B03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330</c:v>
                </c:pt>
                <c:pt idx="3">
                  <c:v>331</c:v>
                </c:pt>
                <c:pt idx="6">
                  <c:v>1338</c:v>
                </c:pt>
                <c:pt idx="9">
                  <c:v>331</c:v>
                </c:pt>
                <c:pt idx="12">
                  <c:v>331</c:v>
                </c:pt>
              </c:numCache>
            </c:numRef>
          </c:val>
          <c:extLst>
            <c:ext xmlns:c16="http://schemas.microsoft.com/office/drawing/2014/chart" uri="{C3380CC4-5D6E-409C-BE32-E72D297353CC}">
              <c16:uniqueId val="{00000002-932B-4889-A322-8D7AE16B03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2B-4889-A322-8D7AE16B03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2204</c:v>
                </c:pt>
                <c:pt idx="3">
                  <c:v>1922</c:v>
                </c:pt>
                <c:pt idx="6">
                  <c:v>1326</c:v>
                </c:pt>
                <c:pt idx="9">
                  <c:v>2500</c:v>
                </c:pt>
                <c:pt idx="12">
                  <c:v>2551</c:v>
                </c:pt>
              </c:numCache>
            </c:numRef>
          </c:val>
          <c:extLst>
            <c:ext xmlns:c16="http://schemas.microsoft.com/office/drawing/2014/chart" uri="{C3380CC4-5D6E-409C-BE32-E72D297353CC}">
              <c16:uniqueId val="{00000004-932B-4889-A322-8D7AE16B03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33</c:v>
                </c:pt>
                <c:pt idx="3">
                  <c:v>17</c:v>
                </c:pt>
                <c:pt idx="6">
                  <c:v>0</c:v>
                </c:pt>
                <c:pt idx="9">
                  <c:v>0</c:v>
                </c:pt>
                <c:pt idx="12">
                  <c:v>0</c:v>
                </c:pt>
              </c:numCache>
            </c:numRef>
          </c:val>
          <c:extLst>
            <c:ext xmlns:c16="http://schemas.microsoft.com/office/drawing/2014/chart" uri="{C3380CC4-5D6E-409C-BE32-E72D297353CC}">
              <c16:uniqueId val="{00000005-932B-4889-A322-8D7AE16B03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2B-4889-A322-8D7AE16B03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15450</c:v>
                </c:pt>
                <c:pt idx="3">
                  <c:v>14515</c:v>
                </c:pt>
                <c:pt idx="6">
                  <c:v>13618</c:v>
                </c:pt>
                <c:pt idx="9">
                  <c:v>12943</c:v>
                </c:pt>
                <c:pt idx="12">
                  <c:v>13236</c:v>
                </c:pt>
              </c:numCache>
            </c:numRef>
          </c:val>
          <c:extLst>
            <c:ext xmlns:c16="http://schemas.microsoft.com/office/drawing/2014/chart" uri="{C3380CC4-5D6E-409C-BE32-E72D297353CC}">
              <c16:uniqueId val="{00000007-932B-4889-A322-8D7AE16B03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4026</c:v>
                </c:pt>
                <c:pt idx="2">
                  <c:v>#N/A</c:v>
                </c:pt>
                <c:pt idx="3">
                  <c:v>#N/A</c:v>
                </c:pt>
                <c:pt idx="4">
                  <c:v>3626</c:v>
                </c:pt>
                <c:pt idx="5">
                  <c:v>#N/A</c:v>
                </c:pt>
                <c:pt idx="6">
                  <c:v>#N/A</c:v>
                </c:pt>
                <c:pt idx="7">
                  <c:v>3948</c:v>
                </c:pt>
                <c:pt idx="8">
                  <c:v>#N/A</c:v>
                </c:pt>
                <c:pt idx="9">
                  <c:v>#N/A</c:v>
                </c:pt>
                <c:pt idx="10">
                  <c:v>3572</c:v>
                </c:pt>
                <c:pt idx="11">
                  <c:v>#N/A</c:v>
                </c:pt>
                <c:pt idx="12">
                  <c:v>#N/A</c:v>
                </c:pt>
                <c:pt idx="13">
                  <c:v>3906</c:v>
                </c:pt>
                <c:pt idx="14">
                  <c:v>#N/A</c:v>
                </c:pt>
              </c:numCache>
            </c:numRef>
          </c:val>
          <c:smooth val="0"/>
          <c:extLst>
            <c:ext xmlns:c16="http://schemas.microsoft.com/office/drawing/2014/chart" uri="{C3380CC4-5D6E-409C-BE32-E72D297353CC}">
              <c16:uniqueId val="{00000008-932B-4889-A322-8D7AE16B03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103267</c:v>
                </c:pt>
                <c:pt idx="5">
                  <c:v>100852</c:v>
                </c:pt>
                <c:pt idx="8">
                  <c:v>101246</c:v>
                </c:pt>
                <c:pt idx="11">
                  <c:v>98160</c:v>
                </c:pt>
                <c:pt idx="14">
                  <c:v>93823</c:v>
                </c:pt>
              </c:numCache>
            </c:numRef>
          </c:val>
          <c:extLst>
            <c:ext xmlns:c16="http://schemas.microsoft.com/office/drawing/2014/chart" uri="{C3380CC4-5D6E-409C-BE32-E72D297353CC}">
              <c16:uniqueId val="{00000000-77CC-4046-947E-B567D13A2F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17254</c:v>
                </c:pt>
                <c:pt idx="5">
                  <c:v>16104</c:v>
                </c:pt>
                <c:pt idx="8">
                  <c:v>15642</c:v>
                </c:pt>
                <c:pt idx="11">
                  <c:v>16029</c:v>
                </c:pt>
                <c:pt idx="14">
                  <c:v>23483</c:v>
                </c:pt>
              </c:numCache>
            </c:numRef>
          </c:val>
          <c:extLst>
            <c:ext xmlns:c16="http://schemas.microsoft.com/office/drawing/2014/chart" uri="{C3380CC4-5D6E-409C-BE32-E72D297353CC}">
              <c16:uniqueId val="{00000001-77CC-4046-947E-B567D13A2F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43073</c:v>
                </c:pt>
                <c:pt idx="5">
                  <c:v>39534</c:v>
                </c:pt>
                <c:pt idx="8">
                  <c:v>41001</c:v>
                </c:pt>
                <c:pt idx="11">
                  <c:v>37917</c:v>
                </c:pt>
                <c:pt idx="14">
                  <c:v>35261</c:v>
                </c:pt>
              </c:numCache>
            </c:numRef>
          </c:val>
          <c:extLst>
            <c:ext xmlns:c16="http://schemas.microsoft.com/office/drawing/2014/chart" uri="{C3380CC4-5D6E-409C-BE32-E72D297353CC}">
              <c16:uniqueId val="{00000002-77CC-4046-947E-B567D13A2F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CC-4046-947E-B567D13A2F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CC-4046-947E-B567D13A2F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20</c:v>
                </c:pt>
                <c:pt idx="3">
                  <c:v>0</c:v>
                </c:pt>
                <c:pt idx="6">
                  <c:v>0</c:v>
                </c:pt>
                <c:pt idx="9">
                  <c:v>0</c:v>
                </c:pt>
                <c:pt idx="12">
                  <c:v>0</c:v>
                </c:pt>
              </c:numCache>
            </c:numRef>
          </c:val>
          <c:extLst>
            <c:ext xmlns:c16="http://schemas.microsoft.com/office/drawing/2014/chart" uri="{C3380CC4-5D6E-409C-BE32-E72D297353CC}">
              <c16:uniqueId val="{00000005-77CC-4046-947E-B567D13A2F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23449</c:v>
                </c:pt>
                <c:pt idx="3">
                  <c:v>23039</c:v>
                </c:pt>
                <c:pt idx="6">
                  <c:v>22677</c:v>
                </c:pt>
                <c:pt idx="9">
                  <c:v>22225</c:v>
                </c:pt>
                <c:pt idx="12">
                  <c:v>22955</c:v>
                </c:pt>
              </c:numCache>
            </c:numRef>
          </c:val>
          <c:extLst>
            <c:ext xmlns:c16="http://schemas.microsoft.com/office/drawing/2014/chart" uri="{C3380CC4-5D6E-409C-BE32-E72D297353CC}">
              <c16:uniqueId val="{00000006-77CC-4046-947E-B567D13A2F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7CC-4046-947E-B567D13A2F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20511</c:v>
                </c:pt>
                <c:pt idx="3">
                  <c:v>16153</c:v>
                </c:pt>
                <c:pt idx="6">
                  <c:v>13823</c:v>
                </c:pt>
                <c:pt idx="9">
                  <c:v>14232</c:v>
                </c:pt>
                <c:pt idx="12">
                  <c:v>15677</c:v>
                </c:pt>
              </c:numCache>
            </c:numRef>
          </c:val>
          <c:extLst>
            <c:ext xmlns:c16="http://schemas.microsoft.com/office/drawing/2014/chart" uri="{C3380CC4-5D6E-409C-BE32-E72D297353CC}">
              <c16:uniqueId val="{00000008-77CC-4046-947E-B567D13A2F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7999</c:v>
                </c:pt>
                <c:pt idx="3">
                  <c:v>8338</c:v>
                </c:pt>
                <c:pt idx="6">
                  <c:v>8887</c:v>
                </c:pt>
                <c:pt idx="9">
                  <c:v>12461</c:v>
                </c:pt>
                <c:pt idx="12">
                  <c:v>11831</c:v>
                </c:pt>
              </c:numCache>
            </c:numRef>
          </c:val>
          <c:extLst>
            <c:ext xmlns:c16="http://schemas.microsoft.com/office/drawing/2014/chart" uri="{C3380CC4-5D6E-409C-BE32-E72D297353CC}">
              <c16:uniqueId val="{00000009-77CC-4046-947E-B567D13A2F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111645</c:v>
                </c:pt>
                <c:pt idx="3">
                  <c:v>118218</c:v>
                </c:pt>
                <c:pt idx="6">
                  <c:v>131038</c:v>
                </c:pt>
                <c:pt idx="9">
                  <c:v>144322</c:v>
                </c:pt>
                <c:pt idx="12">
                  <c:v>145135</c:v>
                </c:pt>
              </c:numCache>
            </c:numRef>
          </c:val>
          <c:extLst>
            <c:ext xmlns:c16="http://schemas.microsoft.com/office/drawing/2014/chart" uri="{C3380CC4-5D6E-409C-BE32-E72D297353CC}">
              <c16:uniqueId val="{0000000A-77CC-4046-947E-B567D13A2FC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30</c:v>
                </c:pt>
                <c:pt idx="2">
                  <c:v>#N/A</c:v>
                </c:pt>
                <c:pt idx="3">
                  <c:v>#N/A</c:v>
                </c:pt>
                <c:pt idx="4">
                  <c:v>9258</c:v>
                </c:pt>
                <c:pt idx="5">
                  <c:v>#N/A</c:v>
                </c:pt>
                <c:pt idx="6">
                  <c:v>#N/A</c:v>
                </c:pt>
                <c:pt idx="7">
                  <c:v>18536</c:v>
                </c:pt>
                <c:pt idx="8">
                  <c:v>#N/A</c:v>
                </c:pt>
                <c:pt idx="9">
                  <c:v>#N/A</c:v>
                </c:pt>
                <c:pt idx="10">
                  <c:v>41134</c:v>
                </c:pt>
                <c:pt idx="11">
                  <c:v>#N/A</c:v>
                </c:pt>
                <c:pt idx="12">
                  <c:v>#N/A</c:v>
                </c:pt>
                <c:pt idx="13">
                  <c:v>43030</c:v>
                </c:pt>
                <c:pt idx="14">
                  <c:v>#N/A</c:v>
                </c:pt>
              </c:numCache>
            </c:numRef>
          </c:val>
          <c:smooth val="0"/>
          <c:extLst>
            <c:ext xmlns:c16="http://schemas.microsoft.com/office/drawing/2014/chart" uri="{C3380CC4-5D6E-409C-BE32-E72D297353CC}">
              <c16:uniqueId val="{0000000B-77CC-4046-947E-B567D13A2FC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14482</c:v>
                </c:pt>
                <c:pt idx="1">
                  <c:v>13003</c:v>
                </c:pt>
                <c:pt idx="2">
                  <c:v>14008</c:v>
                </c:pt>
              </c:numCache>
            </c:numRef>
          </c:val>
          <c:extLst>
            <c:ext xmlns:c16="http://schemas.microsoft.com/office/drawing/2014/chart" uri="{C3380CC4-5D6E-409C-BE32-E72D297353CC}">
              <c16:uniqueId val="{00000000-E300-46A0-97F6-841A04E144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5124</c:v>
                </c:pt>
                <c:pt idx="1">
                  <c:v>6123</c:v>
                </c:pt>
                <c:pt idx="2">
                  <c:v>3420</c:v>
                </c:pt>
              </c:numCache>
            </c:numRef>
          </c:val>
          <c:extLst>
            <c:ext xmlns:c16="http://schemas.microsoft.com/office/drawing/2014/chart" uri="{C3380CC4-5D6E-409C-BE32-E72D297353CC}">
              <c16:uniqueId val="{00000001-E300-46A0-97F6-841A04E144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15306</c:v>
                </c:pt>
                <c:pt idx="1">
                  <c:v>11332</c:v>
                </c:pt>
                <c:pt idx="2">
                  <c:v>9446</c:v>
                </c:pt>
              </c:numCache>
            </c:numRef>
          </c:val>
          <c:extLst>
            <c:ext xmlns:c16="http://schemas.microsoft.com/office/drawing/2014/chart" uri="{C3380CC4-5D6E-409C-BE32-E72D297353CC}">
              <c16:uniqueId val="{00000002-E300-46A0-97F6-841A04E144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515,831
505,034
416.85
241,033,466
234,161,210
3,552,518
106,725,227
145,134,979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基準財政収入額，基準財政需要額ともに前年度と比較し増加し，令和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年度の財政力指数（３ヵ年平均）は，前年度と同率となった。</a:t>
          </a:r>
        </a:p>
        <a:p>
          <a:r>
            <a:rPr kumimoji="1" lang="ja-JP" altLang="en-US" sz="1300">
              <a:latin typeface="ＭＳ Ｐゴシック" panose="020B0600070205080204" pitchFamily="50" charset="-128"/>
              <a:ea typeface="ＭＳ Ｐゴシック" panose="020B0600070205080204" pitchFamily="50" charset="-128"/>
            </a:rPr>
            <a:t>　今後も，自主的な財政運営を継続するため，都市の活力を高め，定住・交流人口の増加や多様な産業の集積などを促進し，安定的な財源確保に努めていく。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40</xdr:row>
      <xdr:rowOff>6350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143328</xdr:rowOff>
    </xdr:from>
    <xdr:to>
      <xdr:col>15</xdr:col>
      <xdr:colOff>82550</xdr:colOff>
      <xdr:row>39</xdr:row>
      <xdr:rowOff>160565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298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143328</xdr:rowOff>
    </xdr:from>
    <xdr:to>
      <xdr:col>11</xdr:col>
      <xdr:colOff>31750</xdr:colOff>
      <xdr:row>39</xdr:row>
      <xdr:rowOff>143328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92528</xdr:rowOff>
    </xdr:from>
    <xdr:to>
      <xdr:col>11</xdr:col>
      <xdr:colOff>82550</xdr:colOff>
      <xdr:row>40</xdr:row>
      <xdr:rowOff>22678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32855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92528</xdr:rowOff>
    </xdr:from>
    <xdr:to>
      <xdr:col>7</xdr:col>
      <xdr:colOff>31750</xdr:colOff>
      <xdr:row>40</xdr:row>
      <xdr:rowOff>22678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32855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歳出において扶助費や物件費等の経常経費が増加したことに加え，歳入において地方交付税や地方債のうち臨時財政対策債等の一般財源が減少したことから，令和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引き続き，自主財源の積極的な確保に努めるとともに，内部努力の徹底により経常経費を抑制し，財政構造の弾力性の向上に努めることで，本市の中期財政計画上の目標である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％台への向上を図る。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164846</xdr:rowOff>
    </xdr:from>
    <xdr:to>
      <xdr:col>23</xdr:col>
      <xdr:colOff>133350</xdr:colOff>
      <xdr:row>65</xdr:row>
      <xdr:rowOff>70612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3764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70866</xdr:rowOff>
    </xdr:from>
    <xdr:to>
      <xdr:col>19</xdr:col>
      <xdr:colOff>133350</xdr:colOff>
      <xdr:row>64</xdr:row>
      <xdr:rowOff>164846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72216"/>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70866</xdr:rowOff>
    </xdr:from>
    <xdr:to>
      <xdr:col>15</xdr:col>
      <xdr:colOff>82550</xdr:colOff>
      <xdr:row>64</xdr:row>
      <xdr:rowOff>150368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7221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150368</xdr:rowOff>
    </xdr:from>
    <xdr:to>
      <xdr:col>11</xdr:col>
      <xdr:colOff>31750</xdr:colOff>
      <xdr:row>65</xdr:row>
      <xdr:rowOff>85090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2316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19812</xdr:rowOff>
    </xdr:from>
    <xdr:to>
      <xdr:col>23</xdr:col>
      <xdr:colOff>184150</xdr:colOff>
      <xdr:row>65</xdr:row>
      <xdr:rowOff>121412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163339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3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114046</xdr:rowOff>
    </xdr:from>
    <xdr:to>
      <xdr:col>19</xdr:col>
      <xdr:colOff>184150</xdr:colOff>
      <xdr:row>65</xdr:row>
      <xdr:rowOff>44196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28973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20066</xdr:rowOff>
    </xdr:from>
    <xdr:to>
      <xdr:col>15</xdr:col>
      <xdr:colOff>133350</xdr:colOff>
      <xdr:row>63</xdr:row>
      <xdr:rowOff>121666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131843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99568</xdr:rowOff>
    </xdr:from>
    <xdr:to>
      <xdr:col>11</xdr:col>
      <xdr:colOff>82550</xdr:colOff>
      <xdr:row>65</xdr:row>
      <xdr:rowOff>29718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39895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4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人件費は，定年引上げに伴い令和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年度は定年退職者が発生しなかったこと等により前年度より減少した。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物件費は，クリーンパーク茂原が火災被害から復旧し，市外へのごみ運搬・処理が減少したことなどにより前年度より減少した。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引き続き，定員の適正化などにより人件費の抑制に努めるとともに，内部努力の徹底等による経費の抑制をすることで，事業の効率化に努めていく。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32567</xdr:rowOff>
    </xdr:from>
    <xdr:to>
      <xdr:col>23</xdr:col>
      <xdr:colOff>133350</xdr:colOff>
      <xdr:row>84</xdr:row>
      <xdr:rowOff>12835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262917"/>
          <a:ext cx="838200" cy="15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10649</xdr:rowOff>
    </xdr:from>
    <xdr:to>
      <xdr:col>19</xdr:col>
      <xdr:colOff>133350</xdr:colOff>
      <xdr:row>84</xdr:row>
      <xdr:rowOff>12835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40999"/>
          <a:ext cx="889000" cy="17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48076</xdr:rowOff>
    </xdr:from>
    <xdr:to>
      <xdr:col>15</xdr:col>
      <xdr:colOff>82550</xdr:colOff>
      <xdr:row>83</xdr:row>
      <xdr:rowOff>10649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06976"/>
          <a:ext cx="889000" cy="1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91095</xdr:rowOff>
    </xdr:from>
    <xdr:to>
      <xdr:col>11</xdr:col>
      <xdr:colOff>31750</xdr:colOff>
      <xdr:row>82</xdr:row>
      <xdr:rowOff>48076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78545"/>
          <a:ext cx="889000" cy="12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153217</xdr:rowOff>
    </xdr:from>
    <xdr:to>
      <xdr:col>23</xdr:col>
      <xdr:colOff>184150</xdr:colOff>
      <xdr:row>83</xdr:row>
      <xdr:rowOff>83367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1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169744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5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133485</xdr:rowOff>
    </xdr:from>
    <xdr:to>
      <xdr:col>19</xdr:col>
      <xdr:colOff>184150</xdr:colOff>
      <xdr:row>84</xdr:row>
      <xdr:rowOff>63635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73812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32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131299</xdr:rowOff>
    </xdr:from>
    <xdr:to>
      <xdr:col>15</xdr:col>
      <xdr:colOff>133350</xdr:colOff>
      <xdr:row>83</xdr:row>
      <xdr:rowOff>61449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9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71626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5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168726</xdr:rowOff>
    </xdr:from>
    <xdr:to>
      <xdr:col>11</xdr:col>
      <xdr:colOff>82550</xdr:colOff>
      <xdr:row>82</xdr:row>
      <xdr:rowOff>98876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5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109053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2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40295</xdr:rowOff>
    </xdr:from>
    <xdr:to>
      <xdr:col>7</xdr:col>
      <xdr:colOff>31750</xdr:colOff>
      <xdr:row>81</xdr:row>
      <xdr:rowOff>141895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2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152072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9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業務期限任期付き職員が雇用終了となったものの，育休任期付き職員の採用数の増加等があったことで，結果として令和</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年は前年と同値となった。</a:t>
          </a: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今後とも，国や県並びに他市の制度との均衡を踏まえながら，適正な給与制度の構築に努めていく。</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50800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5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77611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535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87</xdr:row>
      <xdr:rowOff>131234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937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月に策定した「組織整備・定員管理に関する方針」に基づき，外部委託等の推進，事務・事業の見直しの推進，職員配置の重点化・最適化などに取り組んできた結果，令和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人と前年度と同値となっている。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組織整備・定員管理に関する方針」に基づき，民間活力やデジタルの活用などによる業務執行の抜本的見直しや効率化の継続的な取組を行いつつ，市民ニーズの増加・多様化への的確な対応に向けた体制を整備するため，必要な人員を精査し，確保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1270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88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164677</xdr:rowOff>
    </xdr:from>
    <xdr:to>
      <xdr:col>77</xdr:col>
      <xdr:colOff>44450</xdr:colOff>
      <xdr:row>60</xdr:row>
      <xdr:rowOff>1270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802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152612</xdr:rowOff>
    </xdr:from>
    <xdr:to>
      <xdr:col>72</xdr:col>
      <xdr:colOff>203200</xdr:colOff>
      <xdr:row>59</xdr:row>
      <xdr:rowOff>164677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6816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144569</xdr:rowOff>
    </xdr:from>
    <xdr:to>
      <xdr:col>68</xdr:col>
      <xdr:colOff>152400</xdr:colOff>
      <xdr:row>59</xdr:row>
      <xdr:rowOff>152612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601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121920</xdr:rowOff>
    </xdr:from>
    <xdr:to>
      <xdr:col>81</xdr:col>
      <xdr:colOff>95250</xdr:colOff>
      <xdr:row>60</xdr:row>
      <xdr:rowOff>52070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138447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121920</xdr:rowOff>
    </xdr:from>
    <xdr:to>
      <xdr:col>77</xdr:col>
      <xdr:colOff>95250</xdr:colOff>
      <xdr:row>60</xdr:row>
      <xdr:rowOff>52070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62247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113877</xdr:rowOff>
    </xdr:from>
    <xdr:to>
      <xdr:col>73</xdr:col>
      <xdr:colOff>44450</xdr:colOff>
      <xdr:row>60</xdr:row>
      <xdr:rowOff>44027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54204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101812</xdr:rowOff>
    </xdr:from>
    <xdr:to>
      <xdr:col>68</xdr:col>
      <xdr:colOff>203200</xdr:colOff>
      <xdr:row>60</xdr:row>
      <xdr:rowOff>31962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42139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93769</xdr:rowOff>
    </xdr:from>
    <xdr:to>
      <xdr:col>64</xdr:col>
      <xdr:colOff>152400</xdr:colOff>
      <xdr:row>60</xdr:row>
      <xdr:rowOff>23919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34096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大型建設事業の実施に伴い元利償還金が増加したものの，標準財政規模についても増加したことで，令和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年度は前年度と同率となった。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今後も，地方債の残高目標を踏まえた活用を図るなど，引き続き財政の健全性と長期安定性の確保に努めていく。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38523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96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54610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965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78740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151130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36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大型建設事業の実施に伴い市債残高が増加</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したことで，前年度から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ポイント上昇したが，引き続き早期健全化基準を下回っていることから健全な状況にある。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今後も，地方債及び基金の残高目標を踏まえた活用を図るなど，引き続き財政の健全性と長期安定性の確保に努めていく。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123901</xdr:rowOff>
    </xdr:from>
    <xdr:to>
      <xdr:col>81</xdr:col>
      <xdr:colOff>44450</xdr:colOff>
      <xdr:row>16</xdr:row>
      <xdr:rowOff>133553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867101"/>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64668</xdr:rowOff>
    </xdr:from>
    <xdr:to>
      <xdr:col>77</xdr:col>
      <xdr:colOff>44450</xdr:colOff>
      <xdr:row>16</xdr:row>
      <xdr:rowOff>123901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636418"/>
          <a:ext cx="889000" cy="2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146355</xdr:rowOff>
    </xdr:from>
    <xdr:to>
      <xdr:col>72</xdr:col>
      <xdr:colOff>203200</xdr:colOff>
      <xdr:row>15</xdr:row>
      <xdr:rowOff>64668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546655"/>
          <a:ext cx="889000" cy="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140784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7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50800</xdr:rowOff>
    </xdr:from>
    <xdr:to>
      <xdr:col>68</xdr:col>
      <xdr:colOff>152400</xdr:colOff>
      <xdr:row>14</xdr:row>
      <xdr:rowOff>146355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451100"/>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47515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70680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1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82753</xdr:rowOff>
    </xdr:from>
    <xdr:to>
      <xdr:col>81</xdr:col>
      <xdr:colOff>95250</xdr:colOff>
      <xdr:row>17</xdr:row>
      <xdr:rowOff>12903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82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54830</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9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73101</xdr:rowOff>
    </xdr:from>
    <xdr:to>
      <xdr:col>77</xdr:col>
      <xdr:colOff>95250</xdr:colOff>
      <xdr:row>17</xdr:row>
      <xdr:rowOff>3251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8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159478</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902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13868</xdr:rowOff>
    </xdr:from>
    <xdr:to>
      <xdr:col>73</xdr:col>
      <xdr:colOff>44450</xdr:colOff>
      <xdr:row>15</xdr:row>
      <xdr:rowOff>115468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58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125645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354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95555</xdr:rowOff>
    </xdr:from>
    <xdr:to>
      <xdr:col>68</xdr:col>
      <xdr:colOff>203200</xdr:colOff>
      <xdr:row>15</xdr:row>
      <xdr:rowOff>25705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4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35882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26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515,831
505,034
416.85
241,033,466
234,161,210
3,552,518
106,725,227
145,134,979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定年引上げにより，令和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年度は定年退職が生じなかったことなどから，経常的経費充当一般財源は総額で前年度比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億円となり，経常収支比率は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今後も，組織機構のスリム化，定員の適正化などにより業務の効率化に取り組んでいく。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982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44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449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20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庁内の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DX</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推進に伴い無線化機器等賃借料が増加したことなどにより，経常的経費充当一般財源は総額で前年度比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億円となり，経常収支比率は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今後も内部努力の徹底を図り，経費の縮減や事業の効率化を進めていく。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138430</xdr:rowOff>
    </xdr:from>
    <xdr:to>
      <xdr:col>82</xdr:col>
      <xdr:colOff>107950</xdr:colOff>
      <xdr:row>20</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95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24130</xdr:rowOff>
    </xdr:from>
    <xdr:to>
      <xdr:col>78</xdr:col>
      <xdr:colOff>69850</xdr:colOff>
      <xdr:row>19</xdr:row>
      <xdr:rowOff>138430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816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24130</xdr:rowOff>
    </xdr:from>
    <xdr:to>
      <xdr:col>73</xdr:col>
      <xdr:colOff>180975</xdr:colOff>
      <xdr:row>19</xdr:row>
      <xdr:rowOff>92710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81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24130</xdr:rowOff>
    </xdr:from>
    <xdr:to>
      <xdr:col>69</xdr:col>
      <xdr:colOff>92075</xdr:colOff>
      <xdr:row>19</xdr:row>
      <xdr:rowOff>92710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81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87630</xdr:rowOff>
    </xdr:from>
    <xdr:to>
      <xdr:col>78</xdr:col>
      <xdr:colOff>120650</xdr:colOff>
      <xdr:row>20</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2557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3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144780</xdr:rowOff>
    </xdr:from>
    <xdr:to>
      <xdr:col>74</xdr:col>
      <xdr:colOff>31750</xdr:colOff>
      <xdr:row>19</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59707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41910</xdr:rowOff>
    </xdr:from>
    <xdr:to>
      <xdr:col>69</xdr:col>
      <xdr:colOff>142875</xdr:colOff>
      <xdr:row>19</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128287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144780</xdr:rowOff>
    </xdr:from>
    <xdr:to>
      <xdr:col>65</xdr:col>
      <xdr:colOff>53975</xdr:colOff>
      <xdr:row>19</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59707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障がい者への介護給付・訓練等給付費の増加により，経常的経費充当一般財源は総額で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億円となり，経常収支比率は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引き続き，生活保護受給者等の就労支援の取組などを実施し，社会保障関係経費の抑制に努めていく。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58</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20728"/>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48078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09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48078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09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48078</xdr:rowOff>
    </xdr:from>
    <xdr:to>
      <xdr:col>11</xdr:col>
      <xdr:colOff>9525</xdr:colOff>
      <xdr:row>57</xdr:row>
      <xdr:rowOff>167822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207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83655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分母となる経常一般財源が，市税収入の増加などにより総額では前年度比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億円となり，経常収支比率は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25400</xdr:rowOff>
    </xdr:from>
    <xdr:to>
      <xdr:col>82</xdr:col>
      <xdr:colOff>107950</xdr:colOff>
      <xdr:row>56</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26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25400</xdr:rowOff>
    </xdr:from>
    <xdr:to>
      <xdr:col>78</xdr:col>
      <xdr:colOff>69850</xdr:colOff>
      <xdr:row>56</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26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57150</xdr:rowOff>
    </xdr:from>
    <xdr:to>
      <xdr:col>73</xdr:col>
      <xdr:colOff>180975</xdr:colOff>
      <xdr:row>56</xdr:row>
      <xdr:rowOff>25400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86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57150</xdr:rowOff>
    </xdr:from>
    <xdr:to>
      <xdr:col>69</xdr:col>
      <xdr:colOff>92075</xdr:colOff>
      <xdr:row>56</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86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146050</xdr:rowOff>
    </xdr:from>
    <xdr:to>
      <xdr:col>82</xdr:col>
      <xdr:colOff>158750</xdr:colOff>
      <xdr:row>56</xdr:row>
      <xdr:rowOff>76200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162577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146050</xdr:rowOff>
    </xdr:from>
    <xdr:to>
      <xdr:col>74</xdr:col>
      <xdr:colOff>31750</xdr:colOff>
      <xdr:row>56</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6350</xdr:rowOff>
    </xdr:from>
    <xdr:to>
      <xdr:col>69</xdr:col>
      <xdr:colOff>142875</xdr:colOff>
      <xdr:row>55</xdr:row>
      <xdr:rowOff>107950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118127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物価高騰に伴い下水道事業会計負担金が増加したことなどにより，経常的経費充当一般財源は総額で前年度比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億円となり，経常収支比率は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引き続き，補助交付金については，必要性や効果などを継続的に検証し，見直しを図っていく。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108712</xdr:rowOff>
    </xdr:from>
    <xdr:to>
      <xdr:col>82</xdr:col>
      <xdr:colOff>107950</xdr:colOff>
      <xdr:row>35</xdr:row>
      <xdr:rowOff>19558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93801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133858</xdr:rowOff>
    </xdr:from>
    <xdr:to>
      <xdr:col>78</xdr:col>
      <xdr:colOff>69850</xdr:colOff>
      <xdr:row>34</xdr:row>
      <xdr:rowOff>108712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79170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133858</xdr:rowOff>
    </xdr:from>
    <xdr:to>
      <xdr:col>73</xdr:col>
      <xdr:colOff>180975</xdr:colOff>
      <xdr:row>34</xdr:row>
      <xdr:rowOff>53848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7917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53848</xdr:rowOff>
    </xdr:from>
    <xdr:to>
      <xdr:col>69</xdr:col>
      <xdr:colOff>92075</xdr:colOff>
      <xdr:row>34</xdr:row>
      <xdr:rowOff>72136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8831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140208</xdr:rowOff>
    </xdr:from>
    <xdr:to>
      <xdr:col>82</xdr:col>
      <xdr:colOff>158750</xdr:colOff>
      <xdr:row>35</xdr:row>
      <xdr:rowOff>70358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156735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57912</xdr:rowOff>
    </xdr:from>
    <xdr:to>
      <xdr:col>78</xdr:col>
      <xdr:colOff>120650</xdr:colOff>
      <xdr:row>34</xdr:row>
      <xdr:rowOff>159512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169689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83058</xdr:rowOff>
    </xdr:from>
    <xdr:to>
      <xdr:col>74</xdr:col>
      <xdr:colOff>31750</xdr:colOff>
      <xdr:row>34</xdr:row>
      <xdr:rowOff>13208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23385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xdr:rowOff>
    </xdr:from>
    <xdr:to>
      <xdr:col>69</xdr:col>
      <xdr:colOff>142875</xdr:colOff>
      <xdr:row>34</xdr:row>
      <xdr:rowOff>104648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114825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ＬＲＴ整備事業の進捗に伴い市債の償還が開始されたことなどにより，経常的経費充当一般財源は総額で前年度比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億円となったものの，経常収支比率は前年度と同率だった。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今後も計画的に市債の活用をすることで，残高の抑制に努めていく。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75</xdr:row>
      <xdr:rowOff>161289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20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161289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997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76</xdr:row>
      <xdr:rowOff>111761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9971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77</xdr:row>
      <xdr:rowOff>8889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41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物価高騰に伴う物件費や補助費の増，福祉サービスの増加に伴う扶助費の増などにより，経常的経費充当一般財源は総額で前年度比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億円となり，経常収支比率は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今後，事務事業の見直しなどにより経常的経費の削減に努めていく。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100330</xdr:rowOff>
    </xdr:from>
    <xdr:to>
      <xdr:col>82</xdr:col>
      <xdr:colOff>107950</xdr:colOff>
      <xdr:row>78</xdr:row>
      <xdr:rowOff>50800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019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77</xdr:row>
      <xdr:rowOff>100330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90574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76</xdr:row>
      <xdr:rowOff>127000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9057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54611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1572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143527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49530</xdr:rowOff>
    </xdr:from>
    <xdr:to>
      <xdr:col>78</xdr:col>
      <xdr:colOff>120650</xdr:colOff>
      <xdr:row>77</xdr:row>
      <xdr:rowOff>151130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82566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90188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93434</xdr:rowOff>
    </xdr:from>
    <xdr:to>
      <xdr:col>29</xdr:col>
      <xdr:colOff>127000</xdr:colOff>
      <xdr:row>18</xdr:row>
      <xdr:rowOff>111798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27159"/>
          <a:ext cx="647700" cy="18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111798</xdr:rowOff>
    </xdr:from>
    <xdr:to>
      <xdr:col>26</xdr:col>
      <xdr:colOff>50800</xdr:colOff>
      <xdr:row>18</xdr:row>
      <xdr:rowOff>133020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45523"/>
          <a:ext cx="698500" cy="21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133020</xdr:rowOff>
    </xdr:from>
    <xdr:to>
      <xdr:col>22</xdr:col>
      <xdr:colOff>114300</xdr:colOff>
      <xdr:row>18</xdr:row>
      <xdr:rowOff>145821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66745"/>
          <a:ext cx="698500" cy="12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145821</xdr:rowOff>
    </xdr:from>
    <xdr:to>
      <xdr:col>18</xdr:col>
      <xdr:colOff>177800</xdr:colOff>
      <xdr:row>18</xdr:row>
      <xdr:rowOff>160681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79546"/>
          <a:ext cx="698500" cy="14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42634</xdr:rowOff>
    </xdr:from>
    <xdr:to>
      <xdr:col>29</xdr:col>
      <xdr:colOff>177800</xdr:colOff>
      <xdr:row>18</xdr:row>
      <xdr:rowOff>144234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76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14711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4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60998</xdr:rowOff>
    </xdr:from>
    <xdr:to>
      <xdr:col>26</xdr:col>
      <xdr:colOff>101600</xdr:colOff>
      <xdr:row>18</xdr:row>
      <xdr:rowOff>162598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4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147375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8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82220</xdr:rowOff>
    </xdr:from>
    <xdr:to>
      <xdr:col>22</xdr:col>
      <xdr:colOff>165100</xdr:colOff>
      <xdr:row>19</xdr:row>
      <xdr:rowOff>12370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1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0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95021</xdr:rowOff>
    </xdr:from>
    <xdr:to>
      <xdr:col>19</xdr:col>
      <xdr:colOff>38100</xdr:colOff>
      <xdr:row>19</xdr:row>
      <xdr:rowOff>25171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8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9948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15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109880</xdr:rowOff>
    </xdr:from>
    <xdr:to>
      <xdr:col>15</xdr:col>
      <xdr:colOff>101600</xdr:colOff>
      <xdr:row>19</xdr:row>
      <xdr:rowOff>40030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24808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2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276619</xdr:rowOff>
    </xdr:from>
    <xdr:to>
      <xdr:col>29</xdr:col>
      <xdr:colOff>127000</xdr:colOff>
      <xdr:row>35</xdr:row>
      <xdr:rowOff>302184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86969"/>
          <a:ext cx="647700" cy="25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275399</xdr:rowOff>
    </xdr:from>
    <xdr:to>
      <xdr:col>26</xdr:col>
      <xdr:colOff>50800</xdr:colOff>
      <xdr:row>35</xdr:row>
      <xdr:rowOff>302184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85749"/>
          <a:ext cx="698500" cy="26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275399</xdr:rowOff>
    </xdr:from>
    <xdr:to>
      <xdr:col>22</xdr:col>
      <xdr:colOff>114300</xdr:colOff>
      <xdr:row>35</xdr:row>
      <xdr:rowOff>300127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85749"/>
          <a:ext cx="698500" cy="24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271170</xdr:rowOff>
    </xdr:from>
    <xdr:to>
      <xdr:col>18</xdr:col>
      <xdr:colOff>177800</xdr:colOff>
      <xdr:row>35</xdr:row>
      <xdr:rowOff>300127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81520"/>
          <a:ext cx="698500" cy="28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225819</xdr:rowOff>
    </xdr:from>
    <xdr:to>
      <xdr:col>29</xdr:col>
      <xdr:colOff>177800</xdr:colOff>
      <xdr:row>35</xdr:row>
      <xdr:rowOff>327419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36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197896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251384</xdr:rowOff>
    </xdr:from>
    <xdr:to>
      <xdr:col>26</xdr:col>
      <xdr:colOff>101600</xdr:colOff>
      <xdr:row>36</xdr:row>
      <xdr:rowOff>10084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61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337761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4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224599</xdr:rowOff>
    </xdr:from>
    <xdr:to>
      <xdr:col>22</xdr:col>
      <xdr:colOff>165100</xdr:colOff>
      <xdr:row>35</xdr:row>
      <xdr:rowOff>326199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34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310976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249327</xdr:rowOff>
    </xdr:from>
    <xdr:to>
      <xdr:col>19</xdr:col>
      <xdr:colOff>38100</xdr:colOff>
      <xdr:row>36</xdr:row>
      <xdr:rowOff>8027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59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335704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220370</xdr:rowOff>
    </xdr:from>
    <xdr:to>
      <xdr:col>15</xdr:col>
      <xdr:colOff>101600</xdr:colOff>
      <xdr:row>35</xdr:row>
      <xdr:rowOff>321970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30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306747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515,831
505,034
416.85
241,033,466
234,161,210
3,552,518
106,725,227
145,134,979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58166</xdr:rowOff>
    </xdr:from>
    <xdr:to>
      <xdr:col>24</xdr:col>
      <xdr:colOff>63500</xdr:colOff>
      <xdr:row>37</xdr:row>
      <xdr:rowOff>114326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01816"/>
          <a:ext cx="838200" cy="5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58166</xdr:rowOff>
    </xdr:from>
    <xdr:to>
      <xdr:col>19</xdr:col>
      <xdr:colOff>177800</xdr:colOff>
      <xdr:row>37</xdr:row>
      <xdr:rowOff>88036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01816"/>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79235</xdr:rowOff>
    </xdr:from>
    <xdr:to>
      <xdr:col>15</xdr:col>
      <xdr:colOff>50800</xdr:colOff>
      <xdr:row>37</xdr:row>
      <xdr:rowOff>88036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22885"/>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79235</xdr:rowOff>
    </xdr:from>
    <xdr:to>
      <xdr:col>10</xdr:col>
      <xdr:colOff>114300</xdr:colOff>
      <xdr:row>37</xdr:row>
      <xdr:rowOff>106515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2885"/>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63526</xdr:rowOff>
    </xdr:from>
    <xdr:to>
      <xdr:col>24</xdr:col>
      <xdr:colOff>114300</xdr:colOff>
      <xdr:row>37</xdr:row>
      <xdr:rowOff>165126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41953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7366</xdr:rowOff>
    </xdr:from>
    <xdr:to>
      <xdr:col>20</xdr:col>
      <xdr:colOff>38100</xdr:colOff>
      <xdr:row>37</xdr:row>
      <xdr:rowOff>108966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100093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37236</xdr:rowOff>
    </xdr:from>
    <xdr:to>
      <xdr:col>15</xdr:col>
      <xdr:colOff>101600</xdr:colOff>
      <xdr:row>37</xdr:row>
      <xdr:rowOff>138836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129963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28435</xdr:rowOff>
    </xdr:from>
    <xdr:to>
      <xdr:col>10</xdr:col>
      <xdr:colOff>165100</xdr:colOff>
      <xdr:row>37</xdr:row>
      <xdr:rowOff>130035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121162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55715</xdr:rowOff>
    </xdr:from>
    <xdr:to>
      <xdr:col>6</xdr:col>
      <xdr:colOff>38100</xdr:colOff>
      <xdr:row>37</xdr:row>
      <xdr:rowOff>157315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129282</xdr:rowOff>
    </xdr:from>
    <xdr:to>
      <xdr:col>24</xdr:col>
      <xdr:colOff>63500</xdr:colOff>
      <xdr:row>55</xdr:row>
      <xdr:rowOff>60865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216132"/>
          <a:ext cx="838200" cy="27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129282</xdr:rowOff>
    </xdr:from>
    <xdr:to>
      <xdr:col>19</xdr:col>
      <xdr:colOff>177800</xdr:colOff>
      <xdr:row>55</xdr:row>
      <xdr:rowOff>61029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216132"/>
          <a:ext cx="889000" cy="27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61029</xdr:rowOff>
    </xdr:from>
    <xdr:to>
      <xdr:col>15</xdr:col>
      <xdr:colOff>50800</xdr:colOff>
      <xdr:row>56</xdr:row>
      <xdr:rowOff>121706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90779"/>
          <a:ext cx="889000" cy="23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121706</xdr:rowOff>
    </xdr:from>
    <xdr:to>
      <xdr:col>10</xdr:col>
      <xdr:colOff>114300</xdr:colOff>
      <xdr:row>57</xdr:row>
      <xdr:rowOff>134540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22906"/>
          <a:ext cx="889000" cy="18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10065</xdr:rowOff>
    </xdr:from>
    <xdr:to>
      <xdr:col>24</xdr:col>
      <xdr:colOff>114300</xdr:colOff>
      <xdr:row>55</xdr:row>
      <xdr:rowOff>111665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32942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9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78482</xdr:rowOff>
    </xdr:from>
    <xdr:to>
      <xdr:col>20</xdr:col>
      <xdr:colOff>38100</xdr:colOff>
      <xdr:row>54</xdr:row>
      <xdr:rowOff>8632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6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25159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94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10229</xdr:rowOff>
    </xdr:from>
    <xdr:to>
      <xdr:col>15</xdr:col>
      <xdr:colOff>101600</xdr:colOff>
      <xdr:row>55</xdr:row>
      <xdr:rowOff>111829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3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128356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1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70906</xdr:rowOff>
    </xdr:from>
    <xdr:to>
      <xdr:col>10</xdr:col>
      <xdr:colOff>165100</xdr:colOff>
      <xdr:row>57</xdr:row>
      <xdr:rowOff>1056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17583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4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83740</xdr:rowOff>
    </xdr:from>
    <xdr:to>
      <xdr:col>6</xdr:col>
      <xdr:colOff>38100</xdr:colOff>
      <xdr:row>58</xdr:row>
      <xdr:rowOff>13890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5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5017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4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141804</xdr:rowOff>
    </xdr:from>
    <xdr:to>
      <xdr:col>24</xdr:col>
      <xdr:colOff>63500</xdr:colOff>
      <xdr:row>77</xdr:row>
      <xdr:rowOff>2631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72004"/>
          <a:ext cx="838200" cy="3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141712</xdr:rowOff>
    </xdr:from>
    <xdr:to>
      <xdr:col>19</xdr:col>
      <xdr:colOff>177800</xdr:colOff>
      <xdr:row>77</xdr:row>
      <xdr:rowOff>2631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71912"/>
          <a:ext cx="889000" cy="3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92242</xdr:rowOff>
    </xdr:from>
    <xdr:to>
      <xdr:col>15</xdr:col>
      <xdr:colOff>50800</xdr:colOff>
      <xdr:row>76</xdr:row>
      <xdr:rowOff>141712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22442"/>
          <a:ext cx="889000" cy="4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89774</xdr:rowOff>
    </xdr:from>
    <xdr:to>
      <xdr:col>10</xdr:col>
      <xdr:colOff>114300</xdr:colOff>
      <xdr:row>76</xdr:row>
      <xdr:rowOff>92242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19974"/>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149714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91004</xdr:rowOff>
    </xdr:from>
    <xdr:to>
      <xdr:col>24</xdr:col>
      <xdr:colOff>114300</xdr:colOff>
      <xdr:row>77</xdr:row>
      <xdr:rowOff>21154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2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69431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9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123281</xdr:rowOff>
    </xdr:from>
    <xdr:to>
      <xdr:col>20</xdr:col>
      <xdr:colOff>38100</xdr:colOff>
      <xdr:row>77</xdr:row>
      <xdr:rowOff>53431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44558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90912</xdr:rowOff>
    </xdr:from>
    <xdr:to>
      <xdr:col>15</xdr:col>
      <xdr:colOff>101600</xdr:colOff>
      <xdr:row>77</xdr:row>
      <xdr:rowOff>21062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2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12189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1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41442</xdr:rowOff>
    </xdr:from>
    <xdr:to>
      <xdr:col>10</xdr:col>
      <xdr:colOff>165100</xdr:colOff>
      <xdr:row>76</xdr:row>
      <xdr:rowOff>143042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134169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6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38974</xdr:rowOff>
    </xdr:from>
    <xdr:to>
      <xdr:col>6</xdr:col>
      <xdr:colOff>38100</xdr:colOff>
      <xdr:row>76</xdr:row>
      <xdr:rowOff>140574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6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157101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4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128868</xdr:rowOff>
    </xdr:from>
    <xdr:to>
      <xdr:col>24</xdr:col>
      <xdr:colOff>63500</xdr:colOff>
      <xdr:row>97</xdr:row>
      <xdr:rowOff>26163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88068"/>
          <a:ext cx="838200" cy="6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43676</xdr:rowOff>
    </xdr:from>
    <xdr:to>
      <xdr:col>19</xdr:col>
      <xdr:colOff>177800</xdr:colOff>
      <xdr:row>97</xdr:row>
      <xdr:rowOff>26163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02876"/>
          <a:ext cx="889000" cy="15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43676</xdr:rowOff>
    </xdr:from>
    <xdr:to>
      <xdr:col>15</xdr:col>
      <xdr:colOff>50800</xdr:colOff>
      <xdr:row>98</xdr:row>
      <xdr:rowOff>3629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02876"/>
          <a:ext cx="889000" cy="30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3629</xdr:rowOff>
    </xdr:from>
    <xdr:to>
      <xdr:col>10</xdr:col>
      <xdr:colOff>114300</xdr:colOff>
      <xdr:row>98</xdr:row>
      <xdr:rowOff>61235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05729"/>
          <a:ext cx="889000" cy="5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78068</xdr:rowOff>
    </xdr:from>
    <xdr:to>
      <xdr:col>24</xdr:col>
      <xdr:colOff>114300</xdr:colOff>
      <xdr:row>97</xdr:row>
      <xdr:rowOff>8218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56495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1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146813</xdr:rowOff>
    </xdr:from>
    <xdr:to>
      <xdr:col>20</xdr:col>
      <xdr:colOff>38100</xdr:colOff>
      <xdr:row>97</xdr:row>
      <xdr:rowOff>76963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68090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9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164326</xdr:rowOff>
    </xdr:from>
    <xdr:to>
      <xdr:col>15</xdr:col>
      <xdr:colOff>101600</xdr:colOff>
      <xdr:row>96</xdr:row>
      <xdr:rowOff>94476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85603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4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124279</xdr:rowOff>
    </xdr:from>
    <xdr:to>
      <xdr:col>10</xdr:col>
      <xdr:colOff>165100</xdr:colOff>
      <xdr:row>98</xdr:row>
      <xdr:rowOff>54429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45556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84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10435</xdr:rowOff>
    </xdr:from>
    <xdr:to>
      <xdr:col>6</xdr:col>
      <xdr:colOff>38100</xdr:colOff>
      <xdr:row>98</xdr:row>
      <xdr:rowOff>112035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103162</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90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63903</xdr:rowOff>
    </xdr:from>
    <xdr:to>
      <xdr:col>55</xdr:col>
      <xdr:colOff>0</xdr:colOff>
      <xdr:row>37</xdr:row>
      <xdr:rowOff>117526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407553"/>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63903</xdr:rowOff>
    </xdr:from>
    <xdr:to>
      <xdr:col>50</xdr:col>
      <xdr:colOff>114300</xdr:colOff>
      <xdr:row>37</xdr:row>
      <xdr:rowOff>169592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07553"/>
          <a:ext cx="889000" cy="10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89386</xdr:rowOff>
    </xdr:from>
    <xdr:to>
      <xdr:col>45</xdr:col>
      <xdr:colOff>177800</xdr:colOff>
      <xdr:row>37</xdr:row>
      <xdr:rowOff>169592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404336"/>
          <a:ext cx="889000" cy="110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89386</xdr:rowOff>
    </xdr:from>
    <xdr:to>
      <xdr:col>41</xdr:col>
      <xdr:colOff>50800</xdr:colOff>
      <xdr:row>38</xdr:row>
      <xdr:rowOff>57110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404336"/>
          <a:ext cx="889000" cy="116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66726</xdr:rowOff>
    </xdr:from>
    <xdr:to>
      <xdr:col>55</xdr:col>
      <xdr:colOff>50800</xdr:colOff>
      <xdr:row>37</xdr:row>
      <xdr:rowOff>168326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153103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2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13103</xdr:rowOff>
    </xdr:from>
    <xdr:to>
      <xdr:col>50</xdr:col>
      <xdr:colOff>165100</xdr:colOff>
      <xdr:row>37</xdr:row>
      <xdr:rowOff>114703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5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105830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118792</xdr:rowOff>
    </xdr:from>
    <xdr:to>
      <xdr:col>46</xdr:col>
      <xdr:colOff>38100</xdr:colOff>
      <xdr:row>38</xdr:row>
      <xdr:rowOff>48943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624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40069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5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38586</xdr:rowOff>
    </xdr:from>
    <xdr:to>
      <xdr:col>41</xdr:col>
      <xdr:colOff>101600</xdr:colOff>
      <xdr:row>31</xdr:row>
      <xdr:rowOff>140186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3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131313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44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6310</xdr:rowOff>
    </xdr:from>
    <xdr:to>
      <xdr:col>36</xdr:col>
      <xdr:colOff>165100</xdr:colOff>
      <xdr:row>38</xdr:row>
      <xdr:rowOff>107910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99037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1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130180</xdr:rowOff>
    </xdr:from>
    <xdr:to>
      <xdr:col>55</xdr:col>
      <xdr:colOff>0</xdr:colOff>
      <xdr:row>55</xdr:row>
      <xdr:rowOff>33630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8702680"/>
          <a:ext cx="838200" cy="76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130180</xdr:rowOff>
    </xdr:from>
    <xdr:to>
      <xdr:col>50</xdr:col>
      <xdr:colOff>114300</xdr:colOff>
      <xdr:row>52</xdr:row>
      <xdr:rowOff>165271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8702680"/>
          <a:ext cx="889000" cy="37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165271</xdr:rowOff>
    </xdr:from>
    <xdr:to>
      <xdr:col>45</xdr:col>
      <xdr:colOff>177800</xdr:colOff>
      <xdr:row>53</xdr:row>
      <xdr:rowOff>46660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080671"/>
          <a:ext cx="889000" cy="5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129282</xdr:rowOff>
    </xdr:from>
    <xdr:to>
      <xdr:col>41</xdr:col>
      <xdr:colOff>50800</xdr:colOff>
      <xdr:row>53</xdr:row>
      <xdr:rowOff>46660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044682"/>
          <a:ext cx="889000" cy="8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154280</xdr:rowOff>
    </xdr:from>
    <xdr:to>
      <xdr:col>55</xdr:col>
      <xdr:colOff>50800</xdr:colOff>
      <xdr:row>55</xdr:row>
      <xdr:rowOff>84430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4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5707</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26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79380</xdr:rowOff>
    </xdr:from>
    <xdr:to>
      <xdr:col>50</xdr:col>
      <xdr:colOff>165100</xdr:colOff>
      <xdr:row>51</xdr:row>
      <xdr:rowOff>9530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86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26057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842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114471</xdr:rowOff>
    </xdr:from>
    <xdr:to>
      <xdr:col>46</xdr:col>
      <xdr:colOff>38100</xdr:colOff>
      <xdr:row>53</xdr:row>
      <xdr:rowOff>44621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61148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880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167310</xdr:rowOff>
    </xdr:from>
    <xdr:to>
      <xdr:col>41</xdr:col>
      <xdr:colOff>101600</xdr:colOff>
      <xdr:row>53</xdr:row>
      <xdr:rowOff>97460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08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113987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88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78482</xdr:rowOff>
    </xdr:from>
    <xdr:to>
      <xdr:col>36</xdr:col>
      <xdr:colOff>165100</xdr:colOff>
      <xdr:row>53</xdr:row>
      <xdr:rowOff>8632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89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25159</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876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110005</xdr:rowOff>
    </xdr:from>
    <xdr:to>
      <xdr:col>55</xdr:col>
      <xdr:colOff>0</xdr:colOff>
      <xdr:row>76</xdr:row>
      <xdr:rowOff>72103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2282955"/>
          <a:ext cx="838200" cy="8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110005</xdr:rowOff>
    </xdr:from>
    <xdr:to>
      <xdr:col>50</xdr:col>
      <xdr:colOff>114300</xdr:colOff>
      <xdr:row>72</xdr:row>
      <xdr:rowOff>142352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2282955"/>
          <a:ext cx="889000" cy="20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68767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142352</xdr:rowOff>
    </xdr:from>
    <xdr:to>
      <xdr:col>45</xdr:col>
      <xdr:colOff>177800</xdr:colOff>
      <xdr:row>73</xdr:row>
      <xdr:rowOff>3363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486752"/>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55394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3363</xdr:rowOff>
    </xdr:from>
    <xdr:to>
      <xdr:col>41</xdr:col>
      <xdr:colOff>50800</xdr:colOff>
      <xdr:row>73</xdr:row>
      <xdr:rowOff>97043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519213"/>
          <a:ext cx="889000" cy="9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37518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64310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21303</xdr:rowOff>
    </xdr:from>
    <xdr:to>
      <xdr:col>55</xdr:col>
      <xdr:colOff>50800</xdr:colOff>
      <xdr:row>76</xdr:row>
      <xdr:rowOff>122903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0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44180</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90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59205</xdr:rowOff>
    </xdr:from>
    <xdr:to>
      <xdr:col>50</xdr:col>
      <xdr:colOff>165100</xdr:colOff>
      <xdr:row>71</xdr:row>
      <xdr:rowOff>160805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2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5882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00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91552</xdr:rowOff>
    </xdr:from>
    <xdr:to>
      <xdr:col>46</xdr:col>
      <xdr:colOff>38100</xdr:colOff>
      <xdr:row>73</xdr:row>
      <xdr:rowOff>21702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4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38229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2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124013</xdr:rowOff>
    </xdr:from>
    <xdr:to>
      <xdr:col>41</xdr:col>
      <xdr:colOff>101600</xdr:colOff>
      <xdr:row>73</xdr:row>
      <xdr:rowOff>54163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46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70690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24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46243</xdr:rowOff>
    </xdr:from>
    <xdr:to>
      <xdr:col>36</xdr:col>
      <xdr:colOff>165100</xdr:colOff>
      <xdr:row>73</xdr:row>
      <xdr:rowOff>147843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56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164370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3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126479</xdr:rowOff>
    </xdr:from>
    <xdr:to>
      <xdr:col>55</xdr:col>
      <xdr:colOff>0</xdr:colOff>
      <xdr:row>95</xdr:row>
      <xdr:rowOff>8674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071329"/>
          <a:ext cx="838200" cy="2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126479</xdr:rowOff>
    </xdr:from>
    <xdr:to>
      <xdr:col>50</xdr:col>
      <xdr:colOff>114300</xdr:colOff>
      <xdr:row>95</xdr:row>
      <xdr:rowOff>147816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071329"/>
          <a:ext cx="889000" cy="3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144387</xdr:rowOff>
    </xdr:from>
    <xdr:to>
      <xdr:col>45</xdr:col>
      <xdr:colOff>177800</xdr:colOff>
      <xdr:row>95</xdr:row>
      <xdr:rowOff>147816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43213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76969</xdr:rowOff>
    </xdr:from>
    <xdr:to>
      <xdr:col>41</xdr:col>
      <xdr:colOff>50800</xdr:colOff>
      <xdr:row>95</xdr:row>
      <xdr:rowOff>144387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364719"/>
          <a:ext cx="889000" cy="6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129324</xdr:rowOff>
    </xdr:from>
    <xdr:to>
      <xdr:col>55</xdr:col>
      <xdr:colOff>50800</xdr:colOff>
      <xdr:row>95</xdr:row>
      <xdr:rowOff>59474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24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152201</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0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75679</xdr:rowOff>
    </xdr:from>
    <xdr:to>
      <xdr:col>50</xdr:col>
      <xdr:colOff>165100</xdr:colOff>
      <xdr:row>94</xdr:row>
      <xdr:rowOff>5829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0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22356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79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97016</xdr:rowOff>
    </xdr:from>
    <xdr:to>
      <xdr:col>46</xdr:col>
      <xdr:colOff>38100</xdr:colOff>
      <xdr:row>96</xdr:row>
      <xdr:rowOff>27166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3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43693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15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93587</xdr:rowOff>
    </xdr:from>
    <xdr:to>
      <xdr:col>41</xdr:col>
      <xdr:colOff>101600</xdr:colOff>
      <xdr:row>96</xdr:row>
      <xdr:rowOff>23737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40264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5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26169</xdr:rowOff>
    </xdr:from>
    <xdr:to>
      <xdr:col>36</xdr:col>
      <xdr:colOff>165100</xdr:colOff>
      <xdr:row>95</xdr:row>
      <xdr:rowOff>127769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31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144296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0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53366</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568466"/>
          <a:ext cx="838200" cy="16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53366</xdr:rowOff>
    </xdr:from>
    <xdr:to>
      <xdr:col>81</xdr:col>
      <xdr:colOff>50800</xdr:colOff>
      <xdr:row>39</xdr:row>
      <xdr:rowOff>31191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568466"/>
          <a:ext cx="889000" cy="14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27550</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714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107011</xdr:rowOff>
    </xdr:from>
    <xdr:to>
      <xdr:col>76</xdr:col>
      <xdr:colOff>114300</xdr:colOff>
      <xdr:row>39</xdr:row>
      <xdr:rowOff>31191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22111"/>
          <a:ext cx="889000" cy="9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107011</xdr:rowOff>
    </xdr:from>
    <xdr:to>
      <xdr:col>71</xdr:col>
      <xdr:colOff>177800</xdr:colOff>
      <xdr:row>38</xdr:row>
      <xdr:rowOff>128575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22111"/>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2566</xdr:rowOff>
    </xdr:from>
    <xdr:to>
      <xdr:col>81</xdr:col>
      <xdr:colOff>101600</xdr:colOff>
      <xdr:row>38</xdr:row>
      <xdr:rowOff>104166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120692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2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151841</xdr:rowOff>
    </xdr:from>
    <xdr:to>
      <xdr:col>76</xdr:col>
      <xdr:colOff>165100</xdr:colOff>
      <xdr:row>39</xdr:row>
      <xdr:rowOff>81991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73118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759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56211</xdr:rowOff>
    </xdr:from>
    <xdr:to>
      <xdr:col>72</xdr:col>
      <xdr:colOff>38100</xdr:colOff>
      <xdr:row>38</xdr:row>
      <xdr:rowOff>157811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148938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66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77775</xdr:rowOff>
    </xdr:from>
    <xdr:to>
      <xdr:col>67</xdr:col>
      <xdr:colOff>101600</xdr:colOff>
      <xdr:row>39</xdr:row>
      <xdr:rowOff>7925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170502</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68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35030</xdr:rowOff>
    </xdr:from>
    <xdr:to>
      <xdr:col>85</xdr:col>
      <xdr:colOff>127000</xdr:colOff>
      <xdr:row>77</xdr:row>
      <xdr:rowOff>53575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236680"/>
          <a:ext cx="838200" cy="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40773</xdr:rowOff>
    </xdr:from>
    <xdr:to>
      <xdr:col>81</xdr:col>
      <xdr:colOff>50800</xdr:colOff>
      <xdr:row>77</xdr:row>
      <xdr:rowOff>53575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242423"/>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164846</xdr:rowOff>
    </xdr:from>
    <xdr:to>
      <xdr:col>76</xdr:col>
      <xdr:colOff>114300</xdr:colOff>
      <xdr:row>77</xdr:row>
      <xdr:rowOff>40773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195046"/>
          <a:ext cx="889000" cy="4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113754</xdr:rowOff>
    </xdr:from>
    <xdr:to>
      <xdr:col>71</xdr:col>
      <xdr:colOff>177800</xdr:colOff>
      <xdr:row>76</xdr:row>
      <xdr:rowOff>164846</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143954"/>
          <a:ext cx="8890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155680</xdr:rowOff>
    </xdr:from>
    <xdr:to>
      <xdr:col>85</xdr:col>
      <xdr:colOff>177800</xdr:colOff>
      <xdr:row>77</xdr:row>
      <xdr:rowOff>85830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18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134107</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16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2775</xdr:rowOff>
    </xdr:from>
    <xdr:to>
      <xdr:col>81</xdr:col>
      <xdr:colOff>101600</xdr:colOff>
      <xdr:row>77</xdr:row>
      <xdr:rowOff>104375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95502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29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161423</xdr:rowOff>
    </xdr:from>
    <xdr:to>
      <xdr:col>76</xdr:col>
      <xdr:colOff>165100</xdr:colOff>
      <xdr:row>77</xdr:row>
      <xdr:rowOff>91573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82700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28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114046</xdr:rowOff>
    </xdr:from>
    <xdr:to>
      <xdr:col>72</xdr:col>
      <xdr:colOff>38100</xdr:colOff>
      <xdr:row>77</xdr:row>
      <xdr:rowOff>44196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35323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23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62954</xdr:rowOff>
    </xdr:from>
    <xdr:to>
      <xdr:col>67</xdr:col>
      <xdr:colOff>101600</xdr:colOff>
      <xdr:row>76</xdr:row>
      <xdr:rowOff>164554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155681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1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29090</xdr:rowOff>
    </xdr:from>
    <xdr:to>
      <xdr:col>85</xdr:col>
      <xdr:colOff>127000</xdr:colOff>
      <xdr:row>99</xdr:row>
      <xdr:rowOff>52898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7002640"/>
          <a:ext cx="838200" cy="2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66940</xdr:rowOff>
    </xdr:from>
    <xdr:to>
      <xdr:col>81</xdr:col>
      <xdr:colOff>50800</xdr:colOff>
      <xdr:row>99</xdr:row>
      <xdr:rowOff>52898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869040"/>
          <a:ext cx="889000" cy="15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66940</xdr:rowOff>
    </xdr:from>
    <xdr:to>
      <xdr:col>76</xdr:col>
      <xdr:colOff>114300</xdr:colOff>
      <xdr:row>98</xdr:row>
      <xdr:rowOff>142410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869040"/>
          <a:ext cx="889000" cy="7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142410</xdr:rowOff>
    </xdr:from>
    <xdr:to>
      <xdr:col>71</xdr:col>
      <xdr:colOff>177800</xdr:colOff>
      <xdr:row>99</xdr:row>
      <xdr:rowOff>78338</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944510"/>
          <a:ext cx="889000" cy="10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149740</xdr:rowOff>
    </xdr:from>
    <xdr:to>
      <xdr:col>85</xdr:col>
      <xdr:colOff>177800</xdr:colOff>
      <xdr:row>99</xdr:row>
      <xdr:rowOff>79890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9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64667</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6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2098</xdr:rowOff>
    </xdr:from>
    <xdr:to>
      <xdr:col>81</xdr:col>
      <xdr:colOff>101600</xdr:colOff>
      <xdr:row>99</xdr:row>
      <xdr:rowOff>103698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94825</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706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16140</xdr:rowOff>
    </xdr:from>
    <xdr:to>
      <xdr:col>76</xdr:col>
      <xdr:colOff>165100</xdr:colOff>
      <xdr:row>98</xdr:row>
      <xdr:rowOff>117740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1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108867</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691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91610</xdr:rowOff>
    </xdr:from>
    <xdr:to>
      <xdr:col>72</xdr:col>
      <xdr:colOff>38100</xdr:colOff>
      <xdr:row>99</xdr:row>
      <xdr:rowOff>21760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89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12887</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98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27538</xdr:rowOff>
    </xdr:from>
    <xdr:to>
      <xdr:col>67</xdr:col>
      <xdr:colOff>101600</xdr:colOff>
      <xdr:row>99</xdr:row>
      <xdr:rowOff>129138</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700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120265</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625017" y="17093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57785</xdr:rowOff>
    </xdr:from>
    <xdr:to>
      <xdr:col>116</xdr:col>
      <xdr:colOff>63500</xdr:colOff>
      <xdr:row>36</xdr:row>
      <xdr:rowOff>77026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229985"/>
          <a:ext cx="8382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89979</xdr:rowOff>
    </xdr:from>
    <xdr:to>
      <xdr:col>111</xdr:col>
      <xdr:colOff>177800</xdr:colOff>
      <xdr:row>36</xdr:row>
      <xdr:rowOff>57785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090729"/>
          <a:ext cx="889000" cy="13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89979</xdr:rowOff>
    </xdr:from>
    <xdr:to>
      <xdr:col>107</xdr:col>
      <xdr:colOff>50800</xdr:colOff>
      <xdr:row>36</xdr:row>
      <xdr:rowOff>144272</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090729"/>
          <a:ext cx="889000" cy="22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63136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109982</xdr:rowOff>
    </xdr:from>
    <xdr:to>
      <xdr:col>102</xdr:col>
      <xdr:colOff>114300</xdr:colOff>
      <xdr:row>36</xdr:row>
      <xdr:rowOff>144272</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2821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63707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26226</xdr:rowOff>
    </xdr:from>
    <xdr:to>
      <xdr:col>116</xdr:col>
      <xdr:colOff>114300</xdr:colOff>
      <xdr:row>36</xdr:row>
      <xdr:rowOff>127826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19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49103</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04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6985</xdr:rowOff>
    </xdr:from>
    <xdr:to>
      <xdr:col>112</xdr:col>
      <xdr:colOff>38100</xdr:colOff>
      <xdr:row>36</xdr:row>
      <xdr:rowOff>108585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1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125112</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595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39179</xdr:rowOff>
    </xdr:from>
    <xdr:to>
      <xdr:col>107</xdr:col>
      <xdr:colOff>101600</xdr:colOff>
      <xdr:row>35</xdr:row>
      <xdr:rowOff>140779</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03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157306</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581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93472</xdr:rowOff>
    </xdr:from>
    <xdr:to>
      <xdr:col>102</xdr:col>
      <xdr:colOff>165100</xdr:colOff>
      <xdr:row>37</xdr:row>
      <xdr:rowOff>23622</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40149</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59182</xdr:rowOff>
    </xdr:from>
    <xdr:to>
      <xdr:col>98</xdr:col>
      <xdr:colOff>38100</xdr:colOff>
      <xdr:row>36</xdr:row>
      <xdr:rowOff>160782</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5859</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600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114421</xdr:rowOff>
    </xdr:from>
    <xdr:to>
      <xdr:col>116</xdr:col>
      <xdr:colOff>63500</xdr:colOff>
      <xdr:row>55</xdr:row>
      <xdr:rowOff>17418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9372721"/>
          <a:ext cx="838200" cy="7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747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944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155493</xdr:rowOff>
    </xdr:from>
    <xdr:to>
      <xdr:col>111</xdr:col>
      <xdr:colOff>177800</xdr:colOff>
      <xdr:row>55</xdr:row>
      <xdr:rowOff>17418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9413793"/>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114495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5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155493</xdr:rowOff>
    </xdr:from>
    <xdr:to>
      <xdr:col>107</xdr:col>
      <xdr:colOff>50800</xdr:colOff>
      <xdr:row>54</xdr:row>
      <xdr:rowOff>170008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9413793"/>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102208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170008</xdr:rowOff>
    </xdr:from>
    <xdr:to>
      <xdr:col>102</xdr:col>
      <xdr:colOff>114300</xdr:colOff>
      <xdr:row>56</xdr:row>
      <xdr:rowOff>98190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9428308"/>
          <a:ext cx="889000" cy="27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81824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137012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63621</xdr:rowOff>
    </xdr:from>
    <xdr:to>
      <xdr:col>116</xdr:col>
      <xdr:colOff>114300</xdr:colOff>
      <xdr:row>54</xdr:row>
      <xdr:rowOff>165221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32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86498</xdr:rowOff>
    </xdr:from>
    <xdr:ext cx="534377"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17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138068</xdr:rowOff>
    </xdr:from>
    <xdr:to>
      <xdr:col>112</xdr:col>
      <xdr:colOff>38100</xdr:colOff>
      <xdr:row>55</xdr:row>
      <xdr:rowOff>68218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3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84745</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56111" y="917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104693</xdr:rowOff>
    </xdr:from>
    <xdr:to>
      <xdr:col>107</xdr:col>
      <xdr:colOff>101600</xdr:colOff>
      <xdr:row>55</xdr:row>
      <xdr:rowOff>34843</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36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51370</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67111" y="913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119208</xdr:rowOff>
    </xdr:from>
    <xdr:to>
      <xdr:col>102</xdr:col>
      <xdr:colOff>165100</xdr:colOff>
      <xdr:row>55</xdr:row>
      <xdr:rowOff>49358</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3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65885</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278111" y="915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47390</xdr:rowOff>
    </xdr:from>
    <xdr:to>
      <xdr:col>98</xdr:col>
      <xdr:colOff>38100</xdr:colOff>
      <xdr:row>56</xdr:row>
      <xdr:rowOff>148990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6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165517</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389111" y="94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45935</xdr:rowOff>
    </xdr:from>
    <xdr:to>
      <xdr:col>116</xdr:col>
      <xdr:colOff>63500</xdr:colOff>
      <xdr:row>77</xdr:row>
      <xdr:rowOff>61824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247585"/>
          <a:ext cx="838200" cy="1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29514</xdr:rowOff>
    </xdr:from>
    <xdr:to>
      <xdr:col>111</xdr:col>
      <xdr:colOff>177800</xdr:colOff>
      <xdr:row>77</xdr:row>
      <xdr:rowOff>61824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0434300" y="13231164"/>
          <a:ext cx="889000" cy="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29514</xdr:rowOff>
    </xdr:from>
    <xdr:to>
      <xdr:col>107</xdr:col>
      <xdr:colOff>50800</xdr:colOff>
      <xdr:row>77</xdr:row>
      <xdr:rowOff>29935</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231164"/>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170675</xdr:rowOff>
    </xdr:from>
    <xdr:to>
      <xdr:col>102</xdr:col>
      <xdr:colOff>114300</xdr:colOff>
      <xdr:row>77</xdr:row>
      <xdr:rowOff>29935</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3200875"/>
          <a:ext cx="889000" cy="3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166585</xdr:rowOff>
    </xdr:from>
    <xdr:to>
      <xdr:col>116</xdr:col>
      <xdr:colOff>114300</xdr:colOff>
      <xdr:row>77</xdr:row>
      <xdr:rowOff>96735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1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145012</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17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11024</xdr:rowOff>
    </xdr:from>
    <xdr:to>
      <xdr:col>112</xdr:col>
      <xdr:colOff>38100</xdr:colOff>
      <xdr:row>77</xdr:row>
      <xdr:rowOff>112624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2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103751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3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150164</xdr:rowOff>
    </xdr:from>
    <xdr:to>
      <xdr:col>107</xdr:col>
      <xdr:colOff>101600</xdr:colOff>
      <xdr:row>77</xdr:row>
      <xdr:rowOff>80314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18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71441</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27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150585</xdr:rowOff>
    </xdr:from>
    <xdr:to>
      <xdr:col>102</xdr:col>
      <xdr:colOff>165100</xdr:colOff>
      <xdr:row>77</xdr:row>
      <xdr:rowOff>80735</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1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71862</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119875</xdr:rowOff>
    </xdr:from>
    <xdr:to>
      <xdr:col>98</xdr:col>
      <xdr:colOff>38100</xdr:colOff>
      <xdr:row>77</xdr:row>
      <xdr:rowOff>50025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1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41152</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24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453,949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57,166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％減となっている。類似団体平均を下回っており，今後も組織のスリム化や定員の適正化などにより業務の効率化に取り組んでいく。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134,495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％の増となっている。類似団体平均を下回っており，引き続き社会保障関係経費の抑制に努めていく。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65,996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％の減となっている。類似団体平均を上回っているが，大型建設事業の進捗に伴うものであり，駅東口整備事業の完了やＬＲＴ整備事業の進捗に伴い前年度と比べ減少した。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515,831
505,034
416.85
241,033,466
234,161,210
3,552,518
106,725,227
145,134,979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1778</xdr:rowOff>
    </xdr:from>
    <xdr:to>
      <xdr:col>24</xdr:col>
      <xdr:colOff>63500</xdr:colOff>
      <xdr:row>36</xdr:row>
      <xdr:rowOff>50546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73978"/>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50546</xdr:rowOff>
    </xdr:from>
    <xdr:to>
      <xdr:col>19</xdr:col>
      <xdr:colOff>177800</xdr:colOff>
      <xdr:row>36</xdr:row>
      <xdr:rowOff>79502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2274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25400</xdr:rowOff>
    </xdr:from>
    <xdr:to>
      <xdr:col>15</xdr:col>
      <xdr:colOff>50800</xdr:colOff>
      <xdr:row>36</xdr:row>
      <xdr:rowOff>79502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97600"/>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254</xdr:rowOff>
    </xdr:from>
    <xdr:to>
      <xdr:col>10</xdr:col>
      <xdr:colOff>114300</xdr:colOff>
      <xdr:row>36</xdr:row>
      <xdr:rowOff>25400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7245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122428</xdr:rowOff>
    </xdr:from>
    <xdr:to>
      <xdr:col>24</xdr:col>
      <xdr:colOff>114300</xdr:colOff>
      <xdr:row>36</xdr:row>
      <xdr:rowOff>52578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100855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0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171196</xdr:rowOff>
    </xdr:from>
    <xdr:to>
      <xdr:col>20</xdr:col>
      <xdr:colOff>38100</xdr:colOff>
      <xdr:row>36</xdr:row>
      <xdr:rowOff>101346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92473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28702</xdr:rowOff>
    </xdr:from>
    <xdr:to>
      <xdr:col>15</xdr:col>
      <xdr:colOff>101600</xdr:colOff>
      <xdr:row>36</xdr:row>
      <xdr:rowOff>130302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121429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146050</xdr:rowOff>
    </xdr:from>
    <xdr:to>
      <xdr:col>10</xdr:col>
      <xdr:colOff>165100</xdr:colOff>
      <xdr:row>36</xdr:row>
      <xdr:rowOff>76200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67327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120904</xdr:rowOff>
    </xdr:from>
    <xdr:to>
      <xdr:col>6</xdr:col>
      <xdr:colOff>38100</xdr:colOff>
      <xdr:row>36</xdr:row>
      <xdr:rowOff>51054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42181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1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3925</xdr:rowOff>
    </xdr:from>
    <xdr:to>
      <xdr:col>24</xdr:col>
      <xdr:colOff>63500</xdr:colOff>
      <xdr:row>59</xdr:row>
      <xdr:rowOff>4788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119475"/>
          <a:ext cx="8382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114135</xdr:rowOff>
    </xdr:from>
    <xdr:to>
      <xdr:col>19</xdr:col>
      <xdr:colOff>177800</xdr:colOff>
      <xdr:row>59</xdr:row>
      <xdr:rowOff>4788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58235"/>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66624</xdr:rowOff>
    </xdr:from>
    <xdr:to>
      <xdr:col>15</xdr:col>
      <xdr:colOff>50800</xdr:colOff>
      <xdr:row>58</xdr:row>
      <xdr:rowOff>114135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810574"/>
          <a:ext cx="889000" cy="124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66624</xdr:rowOff>
    </xdr:from>
    <xdr:to>
      <xdr:col>10</xdr:col>
      <xdr:colOff>114300</xdr:colOff>
      <xdr:row>59</xdr:row>
      <xdr:rowOff>32271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810574"/>
          <a:ext cx="889000" cy="133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124575</xdr:rowOff>
    </xdr:from>
    <xdr:to>
      <xdr:col>24</xdr:col>
      <xdr:colOff>114300</xdr:colOff>
      <xdr:row>59</xdr:row>
      <xdr:rowOff>54725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6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39502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8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125438</xdr:rowOff>
    </xdr:from>
    <xdr:to>
      <xdr:col>20</xdr:col>
      <xdr:colOff>38100</xdr:colOff>
      <xdr:row>59</xdr:row>
      <xdr:rowOff>55588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6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46715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6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63335</xdr:rowOff>
    </xdr:from>
    <xdr:to>
      <xdr:col>15</xdr:col>
      <xdr:colOff>101600</xdr:colOff>
      <xdr:row>58</xdr:row>
      <xdr:rowOff>164935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156062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0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15824</xdr:rowOff>
    </xdr:from>
    <xdr:to>
      <xdr:col>10</xdr:col>
      <xdr:colOff>165100</xdr:colOff>
      <xdr:row>51</xdr:row>
      <xdr:rowOff>117424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75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108551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85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152921</xdr:rowOff>
    </xdr:from>
    <xdr:to>
      <xdr:col>6</xdr:col>
      <xdr:colOff>38100</xdr:colOff>
      <xdr:row>59</xdr:row>
      <xdr:rowOff>83071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74198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8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158153</xdr:rowOff>
    </xdr:from>
    <xdr:to>
      <xdr:col>24</xdr:col>
      <xdr:colOff>63500</xdr:colOff>
      <xdr:row>77</xdr:row>
      <xdr:rowOff>83090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88353"/>
          <a:ext cx="838200" cy="9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134150</xdr:rowOff>
    </xdr:from>
    <xdr:to>
      <xdr:col>19</xdr:col>
      <xdr:colOff>177800</xdr:colOff>
      <xdr:row>77</xdr:row>
      <xdr:rowOff>83090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164350"/>
          <a:ext cx="889000" cy="12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134150</xdr:rowOff>
    </xdr:from>
    <xdr:to>
      <xdr:col>15</xdr:col>
      <xdr:colOff>50800</xdr:colOff>
      <xdr:row>78</xdr:row>
      <xdr:rowOff>50518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64350"/>
          <a:ext cx="889000" cy="25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50518</xdr:rowOff>
    </xdr:from>
    <xdr:to>
      <xdr:col>10</xdr:col>
      <xdr:colOff>114300</xdr:colOff>
      <xdr:row>78</xdr:row>
      <xdr:rowOff>79294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423618"/>
          <a:ext cx="889000" cy="2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107353</xdr:rowOff>
    </xdr:from>
    <xdr:to>
      <xdr:col>24</xdr:col>
      <xdr:colOff>114300</xdr:colOff>
      <xdr:row>77</xdr:row>
      <xdr:rowOff>37503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85780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1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32290</xdr:rowOff>
    </xdr:from>
    <xdr:to>
      <xdr:col>20</xdr:col>
      <xdr:colOff>38100</xdr:colOff>
      <xdr:row>77</xdr:row>
      <xdr:rowOff>133890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125017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2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83350</xdr:rowOff>
    </xdr:from>
    <xdr:to>
      <xdr:col>15</xdr:col>
      <xdr:colOff>101600</xdr:colOff>
      <xdr:row>77</xdr:row>
      <xdr:rowOff>13500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4627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0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171168</xdr:rowOff>
    </xdr:from>
    <xdr:to>
      <xdr:col>10</xdr:col>
      <xdr:colOff>165100</xdr:colOff>
      <xdr:row>78</xdr:row>
      <xdr:rowOff>101318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7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92445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46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28494</xdr:rowOff>
    </xdr:from>
    <xdr:to>
      <xdr:col>6</xdr:col>
      <xdr:colOff>38100</xdr:colOff>
      <xdr:row>78</xdr:row>
      <xdr:rowOff>130094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40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121221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9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47765</xdr:rowOff>
    </xdr:from>
    <xdr:to>
      <xdr:col>24</xdr:col>
      <xdr:colOff>63500</xdr:colOff>
      <xdr:row>97</xdr:row>
      <xdr:rowOff>79693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06965"/>
          <a:ext cx="838200" cy="20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47765</xdr:rowOff>
    </xdr:from>
    <xdr:to>
      <xdr:col>19</xdr:col>
      <xdr:colOff>177800</xdr:colOff>
      <xdr:row>97</xdr:row>
      <xdr:rowOff>38888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06965"/>
          <a:ext cx="889000" cy="1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38888</xdr:rowOff>
    </xdr:from>
    <xdr:to>
      <xdr:col>15</xdr:col>
      <xdr:colOff>50800</xdr:colOff>
      <xdr:row>98</xdr:row>
      <xdr:rowOff>6541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69538"/>
          <a:ext cx="889000" cy="1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7759</xdr:rowOff>
    </xdr:from>
    <xdr:to>
      <xdr:col>10</xdr:col>
      <xdr:colOff>114300</xdr:colOff>
      <xdr:row>98</xdr:row>
      <xdr:rowOff>6541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466959"/>
          <a:ext cx="889000" cy="34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28893</xdr:rowOff>
    </xdr:from>
    <xdr:to>
      <xdr:col>24</xdr:col>
      <xdr:colOff>114300</xdr:colOff>
      <xdr:row>97</xdr:row>
      <xdr:rowOff>130493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7320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168415</xdr:rowOff>
    </xdr:from>
    <xdr:to>
      <xdr:col>20</xdr:col>
      <xdr:colOff>38100</xdr:colOff>
      <xdr:row>96</xdr:row>
      <xdr:rowOff>98565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89692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54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159538</xdr:rowOff>
    </xdr:from>
    <xdr:to>
      <xdr:col>15</xdr:col>
      <xdr:colOff>101600</xdr:colOff>
      <xdr:row>97</xdr:row>
      <xdr:rowOff>89688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1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80815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1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127191</xdr:rowOff>
    </xdr:from>
    <xdr:to>
      <xdr:col>10</xdr:col>
      <xdr:colOff>165100</xdr:colOff>
      <xdr:row>98</xdr:row>
      <xdr:rowOff>57341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5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48468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5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128409</xdr:rowOff>
    </xdr:from>
    <xdr:to>
      <xdr:col>6</xdr:col>
      <xdr:colOff>38100</xdr:colOff>
      <xdr:row>96</xdr:row>
      <xdr:rowOff>58559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1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75086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19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122174</xdr:rowOff>
    </xdr:from>
    <xdr:to>
      <xdr:col>55</xdr:col>
      <xdr:colOff>0</xdr:colOff>
      <xdr:row>38</xdr:row>
      <xdr:rowOff>128270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3727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121031</xdr:rowOff>
    </xdr:from>
    <xdr:to>
      <xdr:col>50</xdr:col>
      <xdr:colOff>114300</xdr:colOff>
      <xdr:row>38</xdr:row>
      <xdr:rowOff>128270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3613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121031</xdr:rowOff>
    </xdr:from>
    <xdr:to>
      <xdr:col>45</xdr:col>
      <xdr:colOff>177800</xdr:colOff>
      <xdr:row>38</xdr:row>
      <xdr:rowOff>125222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3613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115697</xdr:rowOff>
    </xdr:from>
    <xdr:to>
      <xdr:col>41</xdr:col>
      <xdr:colOff>50800</xdr:colOff>
      <xdr:row>38</xdr:row>
      <xdr:rowOff>125222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3079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157751</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77470</xdr:rowOff>
    </xdr:from>
    <xdr:to>
      <xdr:col>50</xdr:col>
      <xdr:colOff>165100</xdr:colOff>
      <xdr:row>39</xdr:row>
      <xdr:rowOff>7620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170197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70231</xdr:rowOff>
    </xdr:from>
    <xdr:to>
      <xdr:col>46</xdr:col>
      <xdr:colOff>38100</xdr:colOff>
      <xdr:row>39</xdr:row>
      <xdr:rowOff>381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162958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74422</xdr:rowOff>
    </xdr:from>
    <xdr:to>
      <xdr:col>41</xdr:col>
      <xdr:colOff>101600</xdr:colOff>
      <xdr:row>39</xdr:row>
      <xdr:rowOff>4572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167149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82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64897</xdr:rowOff>
    </xdr:from>
    <xdr:to>
      <xdr:col>36</xdr:col>
      <xdr:colOff>165100</xdr:colOff>
      <xdr:row>38</xdr:row>
      <xdr:rowOff>166497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157624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28829</xdr:rowOff>
    </xdr:from>
    <xdr:to>
      <xdr:col>55</xdr:col>
      <xdr:colOff>0</xdr:colOff>
      <xdr:row>57</xdr:row>
      <xdr:rowOff>30049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01479"/>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102667</xdr:rowOff>
    </xdr:from>
    <xdr:to>
      <xdr:col>50</xdr:col>
      <xdr:colOff>114300</xdr:colOff>
      <xdr:row>57</xdr:row>
      <xdr:rowOff>30049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03867"/>
          <a:ext cx="889000" cy="9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102667</xdr:rowOff>
    </xdr:from>
    <xdr:to>
      <xdr:col>45</xdr:col>
      <xdr:colOff>177800</xdr:colOff>
      <xdr:row>56</xdr:row>
      <xdr:rowOff>146710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03867"/>
          <a:ext cx="889000" cy="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146710</xdr:rowOff>
    </xdr:from>
    <xdr:to>
      <xdr:col>41</xdr:col>
      <xdr:colOff>50800</xdr:colOff>
      <xdr:row>57</xdr:row>
      <xdr:rowOff>2616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47910"/>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149479</xdr:rowOff>
    </xdr:from>
    <xdr:to>
      <xdr:col>55</xdr:col>
      <xdr:colOff>50800</xdr:colOff>
      <xdr:row>57</xdr:row>
      <xdr:rowOff>79629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127906</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2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150699</xdr:rowOff>
    </xdr:from>
    <xdr:to>
      <xdr:col>50</xdr:col>
      <xdr:colOff>165100</xdr:colOff>
      <xdr:row>57</xdr:row>
      <xdr:rowOff>80849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5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71976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84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51867</xdr:rowOff>
    </xdr:from>
    <xdr:to>
      <xdr:col>46</xdr:col>
      <xdr:colOff>38100</xdr:colOff>
      <xdr:row>56</xdr:row>
      <xdr:rowOff>153467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169994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42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95910</xdr:rowOff>
    </xdr:from>
    <xdr:to>
      <xdr:col>41</xdr:col>
      <xdr:colOff>101600</xdr:colOff>
      <xdr:row>57</xdr:row>
      <xdr:rowOff>26060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17187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78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123266</xdr:rowOff>
    </xdr:from>
    <xdr:to>
      <xdr:col>36</xdr:col>
      <xdr:colOff>165100</xdr:colOff>
      <xdr:row>57</xdr:row>
      <xdr:rowOff>53416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2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44543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81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6998</xdr:rowOff>
    </xdr:from>
    <xdr:to>
      <xdr:col>55</xdr:col>
      <xdr:colOff>0</xdr:colOff>
      <xdr:row>75</xdr:row>
      <xdr:rowOff>49371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865748"/>
          <a:ext cx="838200" cy="4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4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37026</xdr:rowOff>
    </xdr:from>
    <xdr:to>
      <xdr:col>50</xdr:col>
      <xdr:colOff>114300</xdr:colOff>
      <xdr:row>75</xdr:row>
      <xdr:rowOff>49371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895776"/>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164650</xdr:rowOff>
    </xdr:from>
    <xdr:to>
      <xdr:col>45</xdr:col>
      <xdr:colOff>177800</xdr:colOff>
      <xdr:row>75</xdr:row>
      <xdr:rowOff>37026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851950"/>
          <a:ext cx="8890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164650</xdr:rowOff>
    </xdr:from>
    <xdr:to>
      <xdr:col>41</xdr:col>
      <xdr:colOff>50800</xdr:colOff>
      <xdr:row>77</xdr:row>
      <xdr:rowOff>4908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851950"/>
          <a:ext cx="889000" cy="35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161641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127648</xdr:rowOff>
    </xdr:from>
    <xdr:to>
      <xdr:col>55</xdr:col>
      <xdr:colOff>50800</xdr:colOff>
      <xdr:row>75</xdr:row>
      <xdr:rowOff>57798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8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150525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66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170021</xdr:rowOff>
    </xdr:from>
    <xdr:to>
      <xdr:col>50</xdr:col>
      <xdr:colOff>165100</xdr:colOff>
      <xdr:row>75</xdr:row>
      <xdr:rowOff>100171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8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116698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6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157676</xdr:rowOff>
    </xdr:from>
    <xdr:to>
      <xdr:col>46</xdr:col>
      <xdr:colOff>38100</xdr:colOff>
      <xdr:row>75</xdr:row>
      <xdr:rowOff>87826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8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104353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62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113850</xdr:rowOff>
    </xdr:from>
    <xdr:to>
      <xdr:col>41</xdr:col>
      <xdr:colOff>101600</xdr:colOff>
      <xdr:row>75</xdr:row>
      <xdr:rowOff>44000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8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60527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5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125558</xdr:rowOff>
    </xdr:from>
    <xdr:to>
      <xdr:col>36</xdr:col>
      <xdr:colOff>165100</xdr:colOff>
      <xdr:row>77</xdr:row>
      <xdr:rowOff>55708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72234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3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96200</xdr:rowOff>
    </xdr:from>
    <xdr:to>
      <xdr:col>54</xdr:col>
      <xdr:colOff>189865</xdr:colOff>
      <xdr:row>99</xdr:row>
      <xdr:rowOff>45729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6041050"/>
          <a:ext cx="1270" cy="978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49556</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2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45729</xdr:rowOff>
    </xdr:from>
    <xdr:to>
      <xdr:col>55</xdr:col>
      <xdr:colOff>88900</xdr:colOff>
      <xdr:row>99</xdr:row>
      <xdr:rowOff>45729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1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42877</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81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96200</xdr:rowOff>
    </xdr:from>
    <xdr:to>
      <xdr:col>55</xdr:col>
      <xdr:colOff>88900</xdr:colOff>
      <xdr:row>93</xdr:row>
      <xdr:rowOff>96200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04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44227</xdr:rowOff>
    </xdr:from>
    <xdr:to>
      <xdr:col>55</xdr:col>
      <xdr:colOff>0</xdr:colOff>
      <xdr:row>95</xdr:row>
      <xdr:rowOff>58482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5474727"/>
          <a:ext cx="838200" cy="87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156074</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61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6197</xdr:rowOff>
    </xdr:from>
    <xdr:to>
      <xdr:col>55</xdr:col>
      <xdr:colOff>50800</xdr:colOff>
      <xdr:row>97</xdr:row>
      <xdr:rowOff>107797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3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44227</xdr:rowOff>
    </xdr:from>
    <xdr:to>
      <xdr:col>50</xdr:col>
      <xdr:colOff>114300</xdr:colOff>
      <xdr:row>92</xdr:row>
      <xdr:rowOff>127095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5474727"/>
          <a:ext cx="889000" cy="42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165007</xdr:rowOff>
    </xdr:from>
    <xdr:to>
      <xdr:col>50</xdr:col>
      <xdr:colOff>165100</xdr:colOff>
      <xdr:row>97</xdr:row>
      <xdr:rowOff>95157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86284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71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127095</xdr:rowOff>
    </xdr:from>
    <xdr:to>
      <xdr:col>45</xdr:col>
      <xdr:colOff>177800</xdr:colOff>
      <xdr:row>94</xdr:row>
      <xdr:rowOff>33384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5900495"/>
          <a:ext cx="889000" cy="24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14980</xdr:rowOff>
    </xdr:from>
    <xdr:to>
      <xdr:col>46</xdr:col>
      <xdr:colOff>38100</xdr:colOff>
      <xdr:row>97</xdr:row>
      <xdr:rowOff>116580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107707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33384</xdr:rowOff>
    </xdr:from>
    <xdr:to>
      <xdr:col>41</xdr:col>
      <xdr:colOff>50800</xdr:colOff>
      <xdr:row>94</xdr:row>
      <xdr:rowOff>125560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149684"/>
          <a:ext cx="889000" cy="9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154181</xdr:rowOff>
    </xdr:from>
    <xdr:to>
      <xdr:col>41</xdr:col>
      <xdr:colOff>101600</xdr:colOff>
      <xdr:row>97</xdr:row>
      <xdr:rowOff>84331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75458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5102</xdr:rowOff>
    </xdr:from>
    <xdr:to>
      <xdr:col>36</xdr:col>
      <xdr:colOff>165100</xdr:colOff>
      <xdr:row>97</xdr:row>
      <xdr:rowOff>106702</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97829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7682</xdr:rowOff>
    </xdr:from>
    <xdr:to>
      <xdr:col>55</xdr:col>
      <xdr:colOff>50800</xdr:colOff>
      <xdr:row>95</xdr:row>
      <xdr:rowOff>109282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2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30559</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4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164877</xdr:rowOff>
    </xdr:from>
    <xdr:to>
      <xdr:col>50</xdr:col>
      <xdr:colOff>165100</xdr:colOff>
      <xdr:row>90</xdr:row>
      <xdr:rowOff>95027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542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111554</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795" y="1519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76295</xdr:rowOff>
    </xdr:from>
    <xdr:to>
      <xdr:col>46</xdr:col>
      <xdr:colOff>38100</xdr:colOff>
      <xdr:row>93</xdr:row>
      <xdr:rowOff>6445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58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22972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62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154034</xdr:rowOff>
    </xdr:from>
    <xdr:to>
      <xdr:col>41</xdr:col>
      <xdr:colOff>101600</xdr:colOff>
      <xdr:row>94</xdr:row>
      <xdr:rowOff>84184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09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100711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87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74760</xdr:rowOff>
    </xdr:from>
    <xdr:to>
      <xdr:col>36</xdr:col>
      <xdr:colOff>165100</xdr:colOff>
      <xdr:row>95</xdr:row>
      <xdr:rowOff>4910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19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21437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96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123045</xdr:rowOff>
    </xdr:from>
    <xdr:to>
      <xdr:col>85</xdr:col>
      <xdr:colOff>127000</xdr:colOff>
      <xdr:row>38</xdr:row>
      <xdr:rowOff>77543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466695"/>
          <a:ext cx="838200" cy="12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32803</xdr:rowOff>
    </xdr:from>
    <xdr:to>
      <xdr:col>81</xdr:col>
      <xdr:colOff>50800</xdr:colOff>
      <xdr:row>38</xdr:row>
      <xdr:rowOff>77543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47903"/>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32803</xdr:rowOff>
    </xdr:from>
    <xdr:to>
      <xdr:col>76</xdr:col>
      <xdr:colOff>114300</xdr:colOff>
      <xdr:row>38</xdr:row>
      <xdr:rowOff>87013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547903"/>
          <a:ext cx="889000" cy="5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82659</xdr:rowOff>
    </xdr:from>
    <xdr:to>
      <xdr:col>71</xdr:col>
      <xdr:colOff>177800</xdr:colOff>
      <xdr:row>38</xdr:row>
      <xdr:rowOff>87013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597759"/>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72245</xdr:rowOff>
    </xdr:from>
    <xdr:to>
      <xdr:col>85</xdr:col>
      <xdr:colOff>177800</xdr:colOff>
      <xdr:row>38</xdr:row>
      <xdr:rowOff>2395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1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50672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26743</xdr:rowOff>
    </xdr:from>
    <xdr:to>
      <xdr:col>81</xdr:col>
      <xdr:colOff>101600</xdr:colOff>
      <xdr:row>38</xdr:row>
      <xdr:rowOff>128343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4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119470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153452</xdr:rowOff>
    </xdr:from>
    <xdr:to>
      <xdr:col>76</xdr:col>
      <xdr:colOff>165100</xdr:colOff>
      <xdr:row>38</xdr:row>
      <xdr:rowOff>83603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971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74730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58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36213</xdr:rowOff>
    </xdr:from>
    <xdr:to>
      <xdr:col>72</xdr:col>
      <xdr:colOff>38100</xdr:colOff>
      <xdr:row>38</xdr:row>
      <xdr:rowOff>137813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5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128940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31859</xdr:rowOff>
    </xdr:from>
    <xdr:to>
      <xdr:col>67</xdr:col>
      <xdr:colOff>101600</xdr:colOff>
      <xdr:row>38</xdr:row>
      <xdr:rowOff>133459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4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124586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3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129733</xdr:rowOff>
    </xdr:from>
    <xdr:to>
      <xdr:col>85</xdr:col>
      <xdr:colOff>127000</xdr:colOff>
      <xdr:row>55</xdr:row>
      <xdr:rowOff>133939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559483"/>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129733</xdr:rowOff>
    </xdr:from>
    <xdr:to>
      <xdr:col>81</xdr:col>
      <xdr:colOff>50800</xdr:colOff>
      <xdr:row>56</xdr:row>
      <xdr:rowOff>79441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559483"/>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166012</xdr:rowOff>
    </xdr:from>
    <xdr:to>
      <xdr:col>76</xdr:col>
      <xdr:colOff>114300</xdr:colOff>
      <xdr:row>56</xdr:row>
      <xdr:rowOff>79441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424312"/>
          <a:ext cx="889000" cy="25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166012</xdr:rowOff>
    </xdr:from>
    <xdr:to>
      <xdr:col>71</xdr:col>
      <xdr:colOff>177800</xdr:colOff>
      <xdr:row>56</xdr:row>
      <xdr:rowOff>94483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424312"/>
          <a:ext cx="889000" cy="27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83139</xdr:rowOff>
    </xdr:from>
    <xdr:to>
      <xdr:col>85</xdr:col>
      <xdr:colOff>177800</xdr:colOff>
      <xdr:row>56</xdr:row>
      <xdr:rowOff>13289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51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61566</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49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78933</xdr:rowOff>
    </xdr:from>
    <xdr:to>
      <xdr:col>81</xdr:col>
      <xdr:colOff>101600</xdr:colOff>
      <xdr:row>56</xdr:row>
      <xdr:rowOff>9083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50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210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60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28641</xdr:rowOff>
    </xdr:from>
    <xdr:to>
      <xdr:col>76</xdr:col>
      <xdr:colOff>165100</xdr:colOff>
      <xdr:row>56</xdr:row>
      <xdr:rowOff>130241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62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121368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72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115212</xdr:rowOff>
    </xdr:from>
    <xdr:to>
      <xdr:col>72</xdr:col>
      <xdr:colOff>38100</xdr:colOff>
      <xdr:row>55</xdr:row>
      <xdr:rowOff>45362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37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61889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14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43683</xdr:rowOff>
    </xdr:from>
    <xdr:to>
      <xdr:col>67</xdr:col>
      <xdr:colOff>101600</xdr:colOff>
      <xdr:row>56</xdr:row>
      <xdr:rowOff>145283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6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136410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73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53366</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426466"/>
          <a:ext cx="838200" cy="16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53366</xdr:rowOff>
    </xdr:from>
    <xdr:to>
      <xdr:col>81</xdr:col>
      <xdr:colOff>50800</xdr:colOff>
      <xdr:row>79</xdr:row>
      <xdr:rowOff>31192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426466"/>
          <a:ext cx="889000" cy="1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27551</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57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107011</xdr:rowOff>
    </xdr:from>
    <xdr:to>
      <xdr:col>76</xdr:col>
      <xdr:colOff>114300</xdr:colOff>
      <xdr:row>79</xdr:row>
      <xdr:rowOff>31192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480111"/>
          <a:ext cx="8890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107011</xdr:rowOff>
    </xdr:from>
    <xdr:to>
      <xdr:col>71</xdr:col>
      <xdr:colOff>177800</xdr:colOff>
      <xdr:row>78</xdr:row>
      <xdr:rowOff>128575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480111"/>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2566</xdr:rowOff>
    </xdr:from>
    <xdr:to>
      <xdr:col>81</xdr:col>
      <xdr:colOff>101600</xdr:colOff>
      <xdr:row>78</xdr:row>
      <xdr:rowOff>104166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3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120693</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15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151842</xdr:rowOff>
    </xdr:from>
    <xdr:to>
      <xdr:col>76</xdr:col>
      <xdr:colOff>165100</xdr:colOff>
      <xdr:row>79</xdr:row>
      <xdr:rowOff>81992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73119</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17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56211</xdr:rowOff>
    </xdr:from>
    <xdr:to>
      <xdr:col>72</xdr:col>
      <xdr:colOff>38100</xdr:colOff>
      <xdr:row>78</xdr:row>
      <xdr:rowOff>157811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148938</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52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77775</xdr:rowOff>
    </xdr:from>
    <xdr:to>
      <xdr:col>67</xdr:col>
      <xdr:colOff>101600</xdr:colOff>
      <xdr:row>79</xdr:row>
      <xdr:rowOff>7925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170502</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54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35030</xdr:rowOff>
    </xdr:from>
    <xdr:to>
      <xdr:col>85</xdr:col>
      <xdr:colOff>127000</xdr:colOff>
      <xdr:row>97</xdr:row>
      <xdr:rowOff>53575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665680"/>
          <a:ext cx="838200" cy="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40773</xdr:rowOff>
    </xdr:from>
    <xdr:to>
      <xdr:col>81</xdr:col>
      <xdr:colOff>50800</xdr:colOff>
      <xdr:row>97</xdr:row>
      <xdr:rowOff>53575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671423"/>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164846</xdr:rowOff>
    </xdr:from>
    <xdr:to>
      <xdr:col>76</xdr:col>
      <xdr:colOff>114300</xdr:colOff>
      <xdr:row>97</xdr:row>
      <xdr:rowOff>40773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624046"/>
          <a:ext cx="889000" cy="4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113754</xdr:rowOff>
    </xdr:from>
    <xdr:to>
      <xdr:col>71</xdr:col>
      <xdr:colOff>177800</xdr:colOff>
      <xdr:row>96</xdr:row>
      <xdr:rowOff>164846</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572954"/>
          <a:ext cx="8890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155680</xdr:rowOff>
    </xdr:from>
    <xdr:to>
      <xdr:col>85</xdr:col>
      <xdr:colOff>177800</xdr:colOff>
      <xdr:row>97</xdr:row>
      <xdr:rowOff>85830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61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134107</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59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2775</xdr:rowOff>
    </xdr:from>
    <xdr:to>
      <xdr:col>81</xdr:col>
      <xdr:colOff>101600</xdr:colOff>
      <xdr:row>97</xdr:row>
      <xdr:rowOff>104375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6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95502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72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161423</xdr:rowOff>
    </xdr:from>
    <xdr:to>
      <xdr:col>76</xdr:col>
      <xdr:colOff>165100</xdr:colOff>
      <xdr:row>97</xdr:row>
      <xdr:rowOff>91573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6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82700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71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114046</xdr:rowOff>
    </xdr:from>
    <xdr:to>
      <xdr:col>72</xdr:col>
      <xdr:colOff>38100</xdr:colOff>
      <xdr:row>97</xdr:row>
      <xdr:rowOff>44196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5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35323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66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62954</xdr:rowOff>
    </xdr:from>
    <xdr:to>
      <xdr:col>67</xdr:col>
      <xdr:colOff>101600</xdr:colOff>
      <xdr:row>96</xdr:row>
      <xdr:rowOff>164554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5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155681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61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185,482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％の増となっている。これは，住民税非課税世帯等に対する臨時特別支援事業の実施に伴う事業費の増加などによるものである。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47,627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％の増となっている。これは，原油価格・物価高騰対策に係る中小企業事業資金貸付金の増加などによるものである。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64,474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％の減となっている。これは，宇都宮駅東口整備事業の完了やＬＲＴ整備事業の進捗に伴う事業費の減少などによるものである。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36,150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％の減となっている。これは，クリーンパーク茂原が火災被害から復旧し，市外へのごみ運搬・処理が減少したことや，新型コロナワクチン接種関係経費が減少したことなどによるものである。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目的別歳出において，概ね類似団体と比較し住民一人当たりのコストは低い状況で推移していることから，引き続きコスト削減や事業の効率化，計画的な市債の活用に努めていく。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・財政調整基金残高については，令和</a:t>
          </a:r>
          <a:r>
            <a:rPr kumimoji="1" lang="en-US" altLang="ja-JP" sz="1200">
              <a:solidFill>
                <a:sysClr val="windowText" lastClr="000000"/>
              </a:solidFill>
              <a:latin typeface="ＭＳ ゴシック" pitchFamily="49" charset="-128"/>
              <a:ea typeface="ＭＳ ゴシック" pitchFamily="49" charset="-128"/>
            </a:rPr>
            <a:t>4</a:t>
          </a:r>
          <a:r>
            <a:rPr kumimoji="1" lang="ja-JP" altLang="en-US" sz="1200">
              <a:solidFill>
                <a:sysClr val="windowText" lastClr="000000"/>
              </a:solidFill>
              <a:latin typeface="ＭＳ ゴシック" pitchFamily="49" charset="-128"/>
              <a:ea typeface="ＭＳ ゴシック" pitchFamily="49" charset="-128"/>
            </a:rPr>
            <a:t>年度において新型コロナウイルス感染症の感染拡大防止や物価高騰対策などに速やかに対応しつつ，事業を着実に進めたことにより減少したところである。令和</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年度についても，令和</a:t>
          </a:r>
          <a:r>
            <a:rPr kumimoji="1" lang="en-US" altLang="ja-JP" sz="1200">
              <a:solidFill>
                <a:sysClr val="windowText" lastClr="000000"/>
              </a:solidFill>
              <a:latin typeface="ＭＳ ゴシック" pitchFamily="49" charset="-128"/>
              <a:ea typeface="ＭＳ ゴシック" pitchFamily="49" charset="-128"/>
            </a:rPr>
            <a:t>4</a:t>
          </a:r>
          <a:r>
            <a:rPr kumimoji="1" lang="ja-JP" altLang="en-US" sz="1200">
              <a:solidFill>
                <a:sysClr val="windowText" lastClr="000000"/>
              </a:solidFill>
              <a:latin typeface="ＭＳ ゴシック" pitchFamily="49" charset="-128"/>
              <a:ea typeface="ＭＳ ゴシック" pitchFamily="49" charset="-128"/>
            </a:rPr>
            <a:t>年度同様に物価高騰対策などに対応したが，本市財政調整基金条例や翌年度に繰り越す必要がある財源等を踏まえ，決算剰余金から</a:t>
          </a:r>
          <a:r>
            <a:rPr kumimoji="1" lang="en-US" altLang="ja-JP" sz="1200">
              <a:solidFill>
                <a:sysClr val="windowText" lastClr="000000"/>
              </a:solidFill>
              <a:latin typeface="ＭＳ ゴシック" pitchFamily="49" charset="-128"/>
              <a:ea typeface="ＭＳ ゴシック" pitchFamily="49" charset="-128"/>
            </a:rPr>
            <a:t>17</a:t>
          </a:r>
          <a:r>
            <a:rPr kumimoji="1" lang="ja-JP" altLang="en-US" sz="1200">
              <a:solidFill>
                <a:sysClr val="windowText" lastClr="000000"/>
              </a:solidFill>
              <a:latin typeface="ＭＳ ゴシック" pitchFamily="49" charset="-128"/>
              <a:ea typeface="ＭＳ ゴシック" pitchFamily="49" charset="-128"/>
            </a:rPr>
            <a:t>億円を基金に積み立てたことにより増加した。</a:t>
          </a:r>
        </a:p>
        <a:p>
          <a:r>
            <a:rPr kumimoji="1" lang="ja-JP" altLang="en-US" sz="1200">
              <a:solidFill>
                <a:sysClr val="windowText" lastClr="000000"/>
              </a:solidFill>
              <a:latin typeface="ＭＳ ゴシック" pitchFamily="49" charset="-128"/>
              <a:ea typeface="ＭＳ ゴシック" pitchFamily="49" charset="-128"/>
            </a:rPr>
            <a:t>・実質収支は黒字を確保しており，引き続き収支のバランスが取れている状況である。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一般会計をはじめ，公営企業を含むすべての特別会計が黒字または収支均衡となっている。</a:t>
          </a:r>
        </a:p>
        <a:p>
          <a:r>
            <a:rPr kumimoji="1" lang="ja-JP" altLang="en-US" sz="1400">
              <a:latin typeface="ＭＳ ゴシック" pitchFamily="49" charset="-128"/>
              <a:ea typeface="ＭＳ ゴシック" pitchFamily="49" charset="-128"/>
            </a:rPr>
            <a:t>　主な増減項目としては，一般会計において，扶助費等の支出が増加したことで，実質収支が減少し，標準財政規模に対する黒字の割合も減少した。また，国民健康保険特別会計において，現年度保険税収入率が向上したことにより，実質収支が増加し，標準財政規模に対する黒字の割合も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実質公債費比率の分子については，</a:t>
          </a:r>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年度にＬＲＴ整備事業の市債の償還が開始されたことなどに伴い，土木債等の元利償還金が増えたことで増加している。</a:t>
          </a:r>
        </a:p>
        <a:p>
          <a:r>
            <a:rPr kumimoji="1" lang="ja-JP" altLang="en-US" sz="1400">
              <a:latin typeface="ＭＳ ゴシック" pitchFamily="49" charset="-128"/>
              <a:ea typeface="ＭＳ ゴシック" pitchFamily="49" charset="-128"/>
            </a:rPr>
            <a:t>　実質公債費比率については，引き続き，早期健全化基準を下回っていることから，健全な状況にある。</a:t>
          </a:r>
        </a:p>
        <a:p>
          <a:r>
            <a:rPr kumimoji="1" lang="ja-JP" altLang="en-US" sz="1400">
              <a:latin typeface="ＭＳ ゴシック" pitchFamily="49" charset="-128"/>
              <a:ea typeface="ＭＳ ゴシック" pitchFamily="49" charset="-128"/>
            </a:rPr>
            <a:t>　今後も地方債については，将来の財政運営の大きな負担とならないよう，普通会計で</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億円以内の残高目標を目指しながら活用を図るなど，引き続き，財政の健全性と長期安定性の確保に努めていく。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将来負担額のうち地方債の現在高については，令和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年度以降，減収補てん債や臨時財政対策債の発行，大型建設事業の実施などにより増加傾向が続いている。加えて令和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年度において，公営企業債等繰入見込額については，下水道事業会計の元金償還金の減少により繰入見込が高く算定されたことで増加となった。</a:t>
          </a:r>
        </a:p>
        <a:p>
          <a:r>
            <a:rPr kumimoji="1" lang="ja-JP" altLang="en-US" sz="1100">
              <a:latin typeface="ＭＳ ゴシック" pitchFamily="49" charset="-128"/>
              <a:ea typeface="ＭＳ ゴシック" pitchFamily="49" charset="-128"/>
            </a:rPr>
            <a:t>　充当可能財源等のうち充当可能基金について，令和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年度以降は，災害対応や急激な物価高騰に対応するために財政調整基金を，市債の償還のために減債基金を活用しているため，減少傾向が続いている。一方，充当可能特定歳入については，令和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年度よりＬＲＴに係る地方債の償還が本格化することに伴い，ＬＲＴ県支出金を計上したことで，前年度比で増額となった。</a:t>
          </a:r>
        </a:p>
        <a:p>
          <a:r>
            <a:rPr kumimoji="1" lang="ja-JP" altLang="en-US" sz="1100">
              <a:latin typeface="ＭＳ ゴシック" pitchFamily="49" charset="-128"/>
              <a:ea typeface="ＭＳ ゴシック" pitchFamily="49" charset="-128"/>
            </a:rPr>
            <a:t>　将来負担比率としては，引き続き，早期健全化基準を下回っており，健全な状況にある。</a:t>
          </a:r>
        </a:p>
        <a:p>
          <a:r>
            <a:rPr kumimoji="1" lang="ja-JP" altLang="en-US" sz="1100">
              <a:latin typeface="ＭＳ ゴシック" pitchFamily="49" charset="-128"/>
              <a:ea typeface="ＭＳ ゴシック" pitchFamily="49" charset="-128"/>
            </a:rPr>
            <a:t>　今後も，地方債については，将来の財政運営の大きな負担とならないよう，計画的に活用を図るとともに，基金については，社会情勢の変化にも十分に対応できるよう，今後，決算で生じる剰余金等を財政調整基金に積み立てるなど，基金の涵養を図り，引き続き，財政の健全性と長期安定性の確保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栃木県宇都宮市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・これは，減債基金を市債の償還に活用したことや，老朽化した公共施設の改修などのために公共施設等整備基金を活用したこと等が主な要因である。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・財政の健全性と長期安定性を確保するため，社会経済の変化にも十分に対応できる残高を確保しつつ，効率的に活用を図る。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    　　　退職手当の財源に不足を生じたときの財源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公共施設等の整備事業の財源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・ＬＲＴ整備基金　　　　　　ＬＲＴ整備の財源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　　　　　　　社会福祉の増進の財源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・都市緑化基金	　　　都市緑化の推進及び緑の保全の財源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・公共施設等整備基金を，クリーンパーク茂原整備工事などの財源として活用したことや，ＬＲＴ整備基金を，事業の進捗に伴い財源として活用したことなどにより減少している。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各種基金の設置目的に基づき活用を図るとともに，基金の涵養を図る。特に，公共施設等整備基金については，ネットワーク型コンパクトシティの形成に資する都市基盤の整備や，老巧化に対応するための公共施設等の更新・長寿命化などの財源として活用を図るとともに，計画的な積み立てを行う。</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・これは，本市財政調整基金条例や翌年度に繰り越す必要がある財源等を踏まえ，決算剰余金から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億円を基金に積み立てたことが主な要因である。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・市税の急激な減収や災害の発生など，年度内における不測の事態にも対応できるよう，目標残高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億円程度を確保しながら，本市の持続的な発展に向け必要となる事業費を確保するため，効果的に活用する。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・令和５年度の基金残高は，約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・これは，臨時財政対策債など市債の償還に活用したことが主な要因である。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・市債の償還に備えるため，必要な残高について今後検討を行う。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241033466</v>
      </c>
      <c r="BO4" s="449"/>
      <c r="BP4" s="449"/>
      <c r="BQ4" s="449"/>
      <c r="BR4" s="449"/>
      <c r="BS4" s="449"/>
      <c r="BT4" s="449"/>
      <c r="BU4" s="450"/>
      <c r="BV4" s="448">
        <v>268708797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3.3</v>
      </c>
      <c r="CU4" s="589"/>
      <c r="CV4" s="589"/>
      <c r="CW4" s="589"/>
      <c r="CX4" s="589"/>
      <c r="CY4" s="589"/>
      <c r="CZ4" s="589"/>
      <c r="DA4" s="590"/>
      <c r="DB4" s="588">
        <v>3.7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234161210</v>
      </c>
      <c r="BO5" s="420"/>
      <c r="BP5" s="420"/>
      <c r="BQ5" s="420"/>
      <c r="BR5" s="420"/>
      <c r="BS5" s="420"/>
      <c r="BT5" s="420"/>
      <c r="BU5" s="421"/>
      <c r="BV5" s="419">
        <v>261444038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93.7</v>
      </c>
      <c r="CU5" s="417"/>
      <c r="CV5" s="417"/>
      <c r="CW5" s="417"/>
      <c r="CX5" s="417"/>
      <c r="CY5" s="417"/>
      <c r="CZ5" s="417"/>
      <c r="DA5" s="418"/>
      <c r="DB5" s="416">
        <v>92.1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6872256</v>
      </c>
      <c r="BO6" s="420"/>
      <c r="BP6" s="420"/>
      <c r="BQ6" s="420"/>
      <c r="BR6" s="420"/>
      <c r="BS6" s="420"/>
      <c r="BT6" s="420"/>
      <c r="BU6" s="421"/>
      <c r="BV6" s="419">
        <v>7264759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v>
      </c>
      <c r="CU6" s="563"/>
      <c r="CV6" s="563"/>
      <c r="CW6" s="563"/>
      <c r="CX6" s="563"/>
      <c r="CY6" s="563"/>
      <c r="CZ6" s="563"/>
      <c r="DA6" s="564"/>
      <c r="DB6" s="562">
        <v>92.9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3319738</v>
      </c>
      <c r="BO7" s="420"/>
      <c r="BP7" s="420"/>
      <c r="BQ7" s="420"/>
      <c r="BR7" s="420"/>
      <c r="BS7" s="420"/>
      <c r="BT7" s="420"/>
      <c r="BU7" s="421"/>
      <c r="BV7" s="419">
        <v>3420568</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106725227</v>
      </c>
      <c r="CU7" s="420"/>
      <c r="CV7" s="420"/>
      <c r="CW7" s="420"/>
      <c r="CX7" s="420"/>
      <c r="CY7" s="420"/>
      <c r="CZ7" s="420"/>
      <c r="DA7" s="421"/>
      <c r="DB7" s="419">
        <v>105084251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3552518</v>
      </c>
      <c r="BO8" s="420"/>
      <c r="BP8" s="420"/>
      <c r="BQ8" s="420"/>
      <c r="BR8" s="420"/>
      <c r="BS8" s="420"/>
      <c r="BT8" s="420"/>
      <c r="BU8" s="421"/>
      <c r="BV8" s="419">
        <v>3844191</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0.97</v>
      </c>
      <c r="CU8" s="523"/>
      <c r="CV8" s="523"/>
      <c r="CW8" s="523"/>
      <c r="CX8" s="523"/>
      <c r="CY8" s="523"/>
      <c r="CZ8" s="523"/>
      <c r="DA8" s="524"/>
      <c r="DB8" s="522">
        <v>0.97</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518757</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-291673</v>
      </c>
      <c r="BO9" s="420"/>
      <c r="BP9" s="420"/>
      <c r="BQ9" s="420"/>
      <c r="BR9" s="420"/>
      <c r="BS9" s="420"/>
      <c r="BT9" s="420"/>
      <c r="BU9" s="421"/>
      <c r="BV9" s="419">
        <v>-2603996</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9.6999999999999993</v>
      </c>
      <c r="CU9" s="417"/>
      <c r="CV9" s="417"/>
      <c r="CW9" s="417"/>
      <c r="CX9" s="417"/>
      <c r="CY9" s="417"/>
      <c r="CZ9" s="417"/>
      <c r="DA9" s="418"/>
      <c r="DB9" s="416">
        <v>9.6999999999999993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518594</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5482</v>
      </c>
      <c r="BO10" s="420"/>
      <c r="BP10" s="420"/>
      <c r="BQ10" s="420"/>
      <c r="BR10" s="420"/>
      <c r="BS10" s="420"/>
      <c r="BT10" s="420"/>
      <c r="BU10" s="421"/>
      <c r="BV10" s="419">
        <v>21150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515831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700000</v>
      </c>
      <c r="BO12" s="420"/>
      <c r="BP12" s="420"/>
      <c r="BQ12" s="420"/>
      <c r="BR12" s="420"/>
      <c r="BS12" s="420"/>
      <c r="BT12" s="420"/>
      <c r="BU12" s="421"/>
      <c r="BV12" s="419">
        <v>4500000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505034</v>
      </c>
      <c r="S13" s="507"/>
      <c r="T13" s="507"/>
      <c r="U13" s="507"/>
      <c r="V13" s="508"/>
      <c r="W13" s="509" t="s">
        <v>131</v>
      </c>
      <c r="X13" s="405"/>
      <c r="Y13" s="405"/>
      <c r="Z13" s="405"/>
      <c r="AA13" s="405"/>
      <c r="AB13" s="406"/>
      <c r="AC13" s="372">
        <v>5271</v>
      </c>
      <c r="AD13" s="373"/>
      <c r="AE13" s="373"/>
      <c r="AF13" s="373"/>
      <c r="AG13" s="374"/>
      <c r="AH13" s="372">
        <v>5788</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-986191</v>
      </c>
      <c r="BO13" s="420"/>
      <c r="BP13" s="420"/>
      <c r="BQ13" s="420"/>
      <c r="BR13" s="420"/>
      <c r="BS13" s="420"/>
      <c r="BT13" s="420"/>
      <c r="BU13" s="421"/>
      <c r="BV13" s="419">
        <v>-7082846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3.9</v>
      </c>
      <c r="CU13" s="417"/>
      <c r="CV13" s="417"/>
      <c r="CW13" s="417"/>
      <c r="CX13" s="417"/>
      <c r="CY13" s="417"/>
      <c r="CZ13" s="417"/>
      <c r="DA13" s="418"/>
      <c r="DB13" s="416">
        <v>3.9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517497</v>
      </c>
      <c r="S14" s="507"/>
      <c r="T14" s="507"/>
      <c r="U14" s="507"/>
      <c r="V14" s="508"/>
      <c r="W14" s="510"/>
      <c r="X14" s="408"/>
      <c r="Y14" s="408"/>
      <c r="Z14" s="408"/>
      <c r="AA14" s="408"/>
      <c r="AB14" s="409"/>
      <c r="AC14" s="499">
        <v>2.4</v>
      </c>
      <c r="AD14" s="500"/>
      <c r="AE14" s="500"/>
      <c r="AF14" s="500"/>
      <c r="AG14" s="501"/>
      <c r="AH14" s="499">
        <v>2.6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44.1</v>
      </c>
      <c r="CU14" s="517"/>
      <c r="CV14" s="517"/>
      <c r="CW14" s="517"/>
      <c r="CX14" s="517"/>
      <c r="CY14" s="517"/>
      <c r="CZ14" s="517"/>
      <c r="DA14" s="518"/>
      <c r="DB14" s="516">
        <v>43.1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507700</v>
      </c>
      <c r="S15" s="507"/>
      <c r="T15" s="507"/>
      <c r="U15" s="507"/>
      <c r="V15" s="508"/>
      <c r="W15" s="509" t="s">
        <v>137</v>
      </c>
      <c r="X15" s="405"/>
      <c r="Y15" s="405"/>
      <c r="Z15" s="405"/>
      <c r="AA15" s="405"/>
      <c r="AB15" s="406"/>
      <c r="AC15" s="372">
        <v>57710</v>
      </c>
      <c r="AD15" s="373"/>
      <c r="AE15" s="373"/>
      <c r="AF15" s="373"/>
      <c r="AG15" s="374"/>
      <c r="AH15" s="372">
        <v>60456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81710086</v>
      </c>
      <c r="BO15" s="449"/>
      <c r="BP15" s="449"/>
      <c r="BQ15" s="449"/>
      <c r="BR15" s="449"/>
      <c r="BS15" s="449"/>
      <c r="BT15" s="449"/>
      <c r="BU15" s="450"/>
      <c r="BV15" s="448">
        <v>79679551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26.4</v>
      </c>
      <c r="AD16" s="500"/>
      <c r="AE16" s="500"/>
      <c r="AF16" s="500"/>
      <c r="AG16" s="501"/>
      <c r="AH16" s="499">
        <v>26.8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83491363</v>
      </c>
      <c r="BO16" s="420"/>
      <c r="BP16" s="420"/>
      <c r="BQ16" s="420"/>
      <c r="BR16" s="420"/>
      <c r="BS16" s="420"/>
      <c r="BT16" s="420"/>
      <c r="BU16" s="421"/>
      <c r="BV16" s="419">
        <v>81722627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155631</v>
      </c>
      <c r="AD17" s="373"/>
      <c r="AE17" s="373"/>
      <c r="AF17" s="373"/>
      <c r="AG17" s="374"/>
      <c r="AH17" s="372">
        <v>159399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104629284</v>
      </c>
      <c r="BO17" s="420"/>
      <c r="BP17" s="420"/>
      <c r="BQ17" s="420"/>
      <c r="BR17" s="420"/>
      <c r="BS17" s="420"/>
      <c r="BT17" s="420"/>
      <c r="BU17" s="421"/>
      <c r="BV17" s="419">
        <v>102097690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416.85</v>
      </c>
      <c r="M18" s="472"/>
      <c r="N18" s="472"/>
      <c r="O18" s="472"/>
      <c r="P18" s="472"/>
      <c r="Q18" s="472"/>
      <c r="R18" s="473"/>
      <c r="S18" s="473"/>
      <c r="T18" s="473"/>
      <c r="U18" s="473"/>
      <c r="V18" s="474"/>
      <c r="W18" s="490"/>
      <c r="X18" s="491"/>
      <c r="Y18" s="491"/>
      <c r="Z18" s="491"/>
      <c r="AA18" s="491"/>
      <c r="AB18" s="515"/>
      <c r="AC18" s="389">
        <v>71.2</v>
      </c>
      <c r="AD18" s="390"/>
      <c r="AE18" s="390"/>
      <c r="AF18" s="390"/>
      <c r="AG18" s="475"/>
      <c r="AH18" s="389">
        <v>70.599999999999994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103007310</v>
      </c>
      <c r="BO18" s="420"/>
      <c r="BP18" s="420"/>
      <c r="BQ18" s="420"/>
      <c r="BR18" s="420"/>
      <c r="BS18" s="420"/>
      <c r="BT18" s="420"/>
      <c r="BU18" s="421"/>
      <c r="BV18" s="419">
        <v>100671210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1244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132392685</v>
      </c>
      <c r="BO19" s="420"/>
      <c r="BP19" s="420"/>
      <c r="BQ19" s="420"/>
      <c r="BR19" s="420"/>
      <c r="BS19" s="420"/>
      <c r="BT19" s="420"/>
      <c r="BU19" s="421"/>
      <c r="BV19" s="419">
        <v>131203008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230841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145134979</v>
      </c>
      <c r="BO22" s="449"/>
      <c r="BP22" s="449"/>
      <c r="BQ22" s="449"/>
      <c r="BR22" s="449"/>
      <c r="BS22" s="449"/>
      <c r="BT22" s="449"/>
      <c r="BU22" s="450"/>
      <c r="BV22" s="448">
        <v>144321772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107720954</v>
      </c>
      <c r="BO23" s="420"/>
      <c r="BP23" s="420"/>
      <c r="BQ23" s="420"/>
      <c r="BR23" s="420"/>
      <c r="BS23" s="420"/>
      <c r="BT23" s="420"/>
      <c r="BU23" s="421"/>
      <c r="BV23" s="419">
        <v>104273972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11092</v>
      </c>
      <c r="R24" s="373"/>
      <c r="S24" s="373"/>
      <c r="T24" s="373"/>
      <c r="U24" s="373"/>
      <c r="V24" s="374"/>
      <c r="W24" s="462"/>
      <c r="X24" s="399"/>
      <c r="Y24" s="400"/>
      <c r="Z24" s="375" t="s">
        <v>162</v>
      </c>
      <c r="AA24" s="376"/>
      <c r="AB24" s="376"/>
      <c r="AC24" s="376"/>
      <c r="AD24" s="376"/>
      <c r="AE24" s="376"/>
      <c r="AF24" s="376"/>
      <c r="AG24" s="377"/>
      <c r="AH24" s="372">
        <v>2908</v>
      </c>
      <c r="AI24" s="373"/>
      <c r="AJ24" s="373"/>
      <c r="AK24" s="373"/>
      <c r="AL24" s="374"/>
      <c r="AM24" s="372">
        <v>9419012</v>
      </c>
      <c r="AN24" s="373"/>
      <c r="AO24" s="373"/>
      <c r="AP24" s="373"/>
      <c r="AQ24" s="373"/>
      <c r="AR24" s="374"/>
      <c r="AS24" s="372">
        <v>3239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113400506</v>
      </c>
      <c r="BO24" s="420"/>
      <c r="BP24" s="420"/>
      <c r="BQ24" s="420"/>
      <c r="BR24" s="420"/>
      <c r="BS24" s="420"/>
      <c r="BT24" s="420"/>
      <c r="BU24" s="421"/>
      <c r="BV24" s="419">
        <v>109361338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9024</v>
      </c>
      <c r="R25" s="373"/>
      <c r="S25" s="373"/>
      <c r="T25" s="373"/>
      <c r="U25" s="373"/>
      <c r="V25" s="374"/>
      <c r="W25" s="462"/>
      <c r="X25" s="399"/>
      <c r="Y25" s="400"/>
      <c r="Z25" s="375" t="s">
        <v>165</v>
      </c>
      <c r="AA25" s="376"/>
      <c r="AB25" s="376"/>
      <c r="AC25" s="376"/>
      <c r="AD25" s="376"/>
      <c r="AE25" s="376"/>
      <c r="AF25" s="376"/>
      <c r="AG25" s="377"/>
      <c r="AH25" s="372">
        <v>453</v>
      </c>
      <c r="AI25" s="373"/>
      <c r="AJ25" s="373"/>
      <c r="AK25" s="373"/>
      <c r="AL25" s="374"/>
      <c r="AM25" s="372">
        <v>1538841</v>
      </c>
      <c r="AN25" s="373"/>
      <c r="AO25" s="373"/>
      <c r="AP25" s="373"/>
      <c r="AQ25" s="373"/>
      <c r="AR25" s="374"/>
      <c r="AS25" s="372">
        <v>3397</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33687377</v>
      </c>
      <c r="BO25" s="449"/>
      <c r="BP25" s="449"/>
      <c r="BQ25" s="449"/>
      <c r="BR25" s="449"/>
      <c r="BS25" s="449"/>
      <c r="BT25" s="449"/>
      <c r="BU25" s="450"/>
      <c r="BV25" s="448">
        <v>28536622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7097</v>
      </c>
      <c r="R26" s="373"/>
      <c r="S26" s="373"/>
      <c r="T26" s="373"/>
      <c r="U26" s="373"/>
      <c r="V26" s="374"/>
      <c r="W26" s="462"/>
      <c r="X26" s="399"/>
      <c r="Y26" s="400"/>
      <c r="Z26" s="375" t="s">
        <v>168</v>
      </c>
      <c r="AA26" s="430"/>
      <c r="AB26" s="430"/>
      <c r="AC26" s="430"/>
      <c r="AD26" s="430"/>
      <c r="AE26" s="430"/>
      <c r="AF26" s="430"/>
      <c r="AG26" s="431"/>
      <c r="AH26" s="372">
        <v>84</v>
      </c>
      <c r="AI26" s="373"/>
      <c r="AJ26" s="373"/>
      <c r="AK26" s="373"/>
      <c r="AL26" s="374"/>
      <c r="AM26" s="372">
        <v>261492</v>
      </c>
      <c r="AN26" s="373"/>
      <c r="AO26" s="373"/>
      <c r="AP26" s="373"/>
      <c r="AQ26" s="373"/>
      <c r="AR26" s="374"/>
      <c r="AS26" s="372">
        <v>3113</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400000</v>
      </c>
      <c r="BO26" s="420"/>
      <c r="BP26" s="420"/>
      <c r="BQ26" s="420"/>
      <c r="BR26" s="420"/>
      <c r="BS26" s="420"/>
      <c r="BT26" s="420"/>
      <c r="BU26" s="421"/>
      <c r="BV26" s="419">
        <v>350000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8000</v>
      </c>
      <c r="R27" s="373"/>
      <c r="S27" s="373"/>
      <c r="T27" s="373"/>
      <c r="U27" s="373"/>
      <c r="V27" s="374"/>
      <c r="W27" s="462"/>
      <c r="X27" s="399"/>
      <c r="Y27" s="400"/>
      <c r="Z27" s="375" t="s">
        <v>171</v>
      </c>
      <c r="AA27" s="376"/>
      <c r="AB27" s="376"/>
      <c r="AC27" s="376"/>
      <c r="AD27" s="376"/>
      <c r="AE27" s="376"/>
      <c r="AF27" s="376"/>
      <c r="AG27" s="377"/>
      <c r="AH27" s="372">
        <v>55</v>
      </c>
      <c r="AI27" s="373"/>
      <c r="AJ27" s="373"/>
      <c r="AK27" s="373"/>
      <c r="AL27" s="374"/>
      <c r="AM27" s="372">
        <v>204930</v>
      </c>
      <c r="AN27" s="373"/>
      <c r="AO27" s="373"/>
      <c r="AP27" s="373"/>
      <c r="AQ27" s="373"/>
      <c r="AR27" s="374"/>
      <c r="AS27" s="372">
        <v>3726</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2000526</v>
      </c>
      <c r="BO27" s="454"/>
      <c r="BP27" s="454"/>
      <c r="BQ27" s="454"/>
      <c r="BR27" s="454"/>
      <c r="BS27" s="454"/>
      <c r="BT27" s="454"/>
      <c r="BU27" s="455"/>
      <c r="BV27" s="453">
        <v>2000300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7100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14008404</v>
      </c>
      <c r="BO28" s="449"/>
      <c r="BP28" s="449"/>
      <c r="BQ28" s="449"/>
      <c r="BR28" s="449"/>
      <c r="BS28" s="449"/>
      <c r="BT28" s="449"/>
      <c r="BU28" s="450"/>
      <c r="BV28" s="448">
        <v>13002922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43</v>
      </c>
      <c r="M29" s="373"/>
      <c r="N29" s="373"/>
      <c r="O29" s="373"/>
      <c r="P29" s="374"/>
      <c r="Q29" s="372">
        <v>6700</v>
      </c>
      <c r="R29" s="373"/>
      <c r="S29" s="373"/>
      <c r="T29" s="373"/>
      <c r="U29" s="373"/>
      <c r="V29" s="374"/>
      <c r="W29" s="463"/>
      <c r="X29" s="464"/>
      <c r="Y29" s="465"/>
      <c r="Z29" s="375" t="s">
        <v>177</v>
      </c>
      <c r="AA29" s="376"/>
      <c r="AB29" s="376"/>
      <c r="AC29" s="376"/>
      <c r="AD29" s="376"/>
      <c r="AE29" s="376"/>
      <c r="AF29" s="376"/>
      <c r="AG29" s="377"/>
      <c r="AH29" s="372">
        <v>2963</v>
      </c>
      <c r="AI29" s="373"/>
      <c r="AJ29" s="373"/>
      <c r="AK29" s="373"/>
      <c r="AL29" s="374"/>
      <c r="AM29" s="372">
        <v>9623942</v>
      </c>
      <c r="AN29" s="373"/>
      <c r="AO29" s="373"/>
      <c r="AP29" s="373"/>
      <c r="AQ29" s="373"/>
      <c r="AR29" s="374"/>
      <c r="AS29" s="372">
        <v>3248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3419920</v>
      </c>
      <c r="BO29" s="420"/>
      <c r="BP29" s="420"/>
      <c r="BQ29" s="420"/>
      <c r="BR29" s="420"/>
      <c r="BS29" s="420"/>
      <c r="BT29" s="420"/>
      <c r="BU29" s="421"/>
      <c r="BV29" s="419">
        <v>6123245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101.7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9445926</v>
      </c>
      <c r="BO30" s="454"/>
      <c r="BP30" s="454"/>
      <c r="BQ30" s="454"/>
      <c r="BR30" s="454"/>
      <c r="BS30" s="454"/>
      <c r="BT30" s="454"/>
      <c r="BU30" s="455"/>
      <c r="BV30" s="453">
        <v>11331730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8</v>
      </c>
      <c r="V34" s="367"/>
      <c r="W34" s="368" t="str">
        <f>IF('各会計、関係団体の財政状況及び健全化判断比率'!B28="","",'各会計、関係団体の財政状況及び健全化判断比率'!B28)</f>
        <v>競輪</v>
      </c>
      <c r="X34" s="368"/>
      <c r="Y34" s="368"/>
      <c r="Z34" s="368"/>
      <c r="AA34" s="368"/>
      <c r="AB34" s="368"/>
      <c r="AC34" s="368"/>
      <c r="AD34" s="368"/>
      <c r="AE34" s="368"/>
      <c r="AF34" s="368"/>
      <c r="AG34" s="368"/>
      <c r="AH34" s="368"/>
      <c r="AI34" s="368"/>
      <c r="AJ34" s="368"/>
      <c r="AK34" s="368"/>
      <c r="AL34" s="181"/>
      <c r="AM34" s="367">
        <f>IF(AO34="","",MAX(C34:D43,U34:V43)+1)</f>
        <v>13</v>
      </c>
      <c r="AN34" s="367"/>
      <c r="AO34" s="368" t="str">
        <f>IF('各会計、関係団体の財政状況及び健全化判断比率'!B33="","",'各会計、関係団体の財政状況及び健全化判断比率'!B33)</f>
        <v>中央卸売市場事業</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16</v>
      </c>
      <c r="BX34" s="367"/>
      <c r="BY34" s="368" t="str">
        <f>IF('各会計、関係団体の財政状況及び健全化判断比率'!B68="","",'各会計、関係団体の財政状況及び健全化判断比率'!B68)</f>
        <v>栃木県後期高齢者医療広域連合（一般会計）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宇都宮市医療保健事業団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宇大東南部第２土地区画整理事業</v>
      </c>
      <c r="F35" s="368"/>
      <c r="G35" s="368"/>
      <c r="H35" s="368"/>
      <c r="I35" s="368"/>
      <c r="J35" s="368"/>
      <c r="K35" s="368"/>
      <c r="L35" s="368"/>
      <c r="M35" s="368"/>
      <c r="N35" s="368"/>
      <c r="O35" s="368"/>
      <c r="P35" s="368"/>
      <c r="Q35" s="368"/>
      <c r="R35" s="368"/>
      <c r="S35" s="368"/>
      <c r="T35" s="181"/>
      <c r="U35" s="367">
        <f>IF(W35="","",U34+1)</f>
        <v>9</v>
      </c>
      <c r="V35" s="367"/>
      <c r="W35" s="368" t="str">
        <f>IF('各会計、関係団体の財政状況及び健全化判断比率'!B29="","",'各会計、関係団体の財政状況及び健全化判断比率'!B29)</f>
        <v>後期高齢者医療</v>
      </c>
      <c r="X35" s="368"/>
      <c r="Y35" s="368"/>
      <c r="Z35" s="368"/>
      <c r="AA35" s="368"/>
      <c r="AB35" s="368"/>
      <c r="AC35" s="368"/>
      <c r="AD35" s="368"/>
      <c r="AE35" s="368"/>
      <c r="AF35" s="368"/>
      <c r="AG35" s="368"/>
      <c r="AH35" s="368"/>
      <c r="AI35" s="368"/>
      <c r="AJ35" s="368"/>
      <c r="AK35" s="368"/>
      <c r="AL35" s="181"/>
      <c r="AM35" s="367">
        <f t="shared" ref="AM35:AM43" si="0">IF(AO35="","",AM34+1)</f>
        <v>14</v>
      </c>
      <c r="AN35" s="367"/>
      <c r="AO35" s="368" t="str">
        <f>IF('各会計、関係団体の財政状況及び健全化判断比率'!B34="","",'各会計、関係団体の財政状況及び健全化判断比率'!B34)</f>
        <v>水道事業</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17</v>
      </c>
      <c r="BX35" s="367"/>
      <c r="BY35" s="368" t="str">
        <f>IF('各会計、関係団体の財政状況及び健全化判断比率'!B69="","",'各会計、関係団体の財政状況及び健全化判断比率'!B69)</f>
        <v>栃木県後期高齢者医療広域連合（後期高齢者医療特別会計）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宇都宮市農業公社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岡本駅西土地区画整理事業</v>
      </c>
      <c r="F36" s="368"/>
      <c r="G36" s="368"/>
      <c r="H36" s="368"/>
      <c r="I36" s="368"/>
      <c r="J36" s="368"/>
      <c r="K36" s="368"/>
      <c r="L36" s="368"/>
      <c r="M36" s="368"/>
      <c r="N36" s="368"/>
      <c r="O36" s="368"/>
      <c r="P36" s="368"/>
      <c r="Q36" s="368"/>
      <c r="R36" s="368"/>
      <c r="S36" s="368"/>
      <c r="T36" s="181"/>
      <c r="U36" s="367">
        <f t="shared" ref="U36:U43" si="4">IF(W36="","",U35+1)</f>
        <v>10</v>
      </c>
      <c r="V36" s="367"/>
      <c r="W36" s="368" t="str">
        <f>IF('各会計、関係団体の財政状況及び健全化判断比率'!B30="","",'各会計、関係団体の財政状況及び健全化判断比率'!B30)</f>
        <v>国民健康保険</v>
      </c>
      <c r="X36" s="368"/>
      <c r="Y36" s="368"/>
      <c r="Z36" s="368"/>
      <c r="AA36" s="368"/>
      <c r="AB36" s="368"/>
      <c r="AC36" s="368"/>
      <c r="AD36" s="368"/>
      <c r="AE36" s="368"/>
      <c r="AF36" s="368"/>
      <c r="AG36" s="368"/>
      <c r="AH36" s="368"/>
      <c r="AI36" s="368"/>
      <c r="AJ36" s="368"/>
      <c r="AK36" s="368"/>
      <c r="AL36" s="181"/>
      <c r="AM36" s="367">
        <f t="shared" si="0"/>
        <v>15</v>
      </c>
      <c r="AN36" s="367"/>
      <c r="AO36" s="368" t="str">
        <f>IF('各会計、関係団体の財政状況及び健全化判断比率'!B35="","",'各会計、関係団体の財政状況及び健全化判断比率'!B35)</f>
        <v>下水道事業</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18</v>
      </c>
      <c r="BX36" s="367"/>
      <c r="BY36" s="368" t="str">
        <f>IF('各会計、関係団体の財政状況及び健全化判断比率'!B70="","",'各会計、関係団体の財政状況及び健全化判断比率'!B70)</f>
        <v>栃木県市町村総合事務組合（一般会計）</v>
      </c>
      <c r="BZ36" s="368"/>
      <c r="CA36" s="368"/>
      <c r="CB36" s="368"/>
      <c r="CC36" s="368"/>
      <c r="CD36" s="368"/>
      <c r="CE36" s="368"/>
      <c r="CF36" s="368"/>
      <c r="CG36" s="368"/>
      <c r="CH36" s="368"/>
      <c r="CI36" s="368"/>
      <c r="CJ36" s="368"/>
      <c r="CK36" s="368"/>
      <c r="CL36" s="368"/>
      <c r="CM36" s="368"/>
      <c r="CN36" s="181"/>
      <c r="CO36" s="367">
        <f t="shared" si="3"/>
        <v>22</v>
      </c>
      <c r="CP36" s="367"/>
      <c r="CQ36" s="368" t="str">
        <f>IF('各会計、関係団体の財政状況及び健全化判断比率'!BS9="","",'各会計、関係団体の財政状況及び健全化判断比率'!BS9)</f>
        <v>グリーントラストうつのみや</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育英事業</v>
      </c>
      <c r="F37" s="368"/>
      <c r="G37" s="368"/>
      <c r="H37" s="368"/>
      <c r="I37" s="368"/>
      <c r="J37" s="368"/>
      <c r="K37" s="368"/>
      <c r="L37" s="368"/>
      <c r="M37" s="368"/>
      <c r="N37" s="368"/>
      <c r="O37" s="368"/>
      <c r="P37" s="368"/>
      <c r="Q37" s="368"/>
      <c r="R37" s="368"/>
      <c r="S37" s="368"/>
      <c r="T37" s="181"/>
      <c r="U37" s="367">
        <f t="shared" si="4"/>
        <v>11</v>
      </c>
      <c r="V37" s="367"/>
      <c r="W37" s="368" t="str">
        <f>IF('各会計、関係団体の財政状況及び健全化判断比率'!B31="","",'各会計、関係団体の財政状況及び健全化判断比率'!B31)</f>
        <v>駐車場</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19</v>
      </c>
      <c r="BX37" s="367"/>
      <c r="BY37" s="368" t="str">
        <f>IF('各会計、関係団体の財政状況及び健全化判断比率'!B71="","",'各会計、関係団体の財政状況及び健全化判断比率'!B71)</f>
        <v>栃木県市町村総合事務組合（特別会計）</v>
      </c>
      <c r="BZ37" s="368"/>
      <c r="CA37" s="368"/>
      <c r="CB37" s="368"/>
      <c r="CC37" s="368"/>
      <c r="CD37" s="368"/>
      <c r="CE37" s="368"/>
      <c r="CF37" s="368"/>
      <c r="CG37" s="368"/>
      <c r="CH37" s="368"/>
      <c r="CI37" s="368"/>
      <c r="CJ37" s="368"/>
      <c r="CK37" s="368"/>
      <c r="CL37" s="368"/>
      <c r="CM37" s="368"/>
      <c r="CN37" s="181"/>
      <c r="CO37" s="367">
        <f t="shared" si="3"/>
        <v>23</v>
      </c>
      <c r="CP37" s="367"/>
      <c r="CQ37" s="368" t="str">
        <f>IF('各会計、関係団体の財政状況及び健全化判断比率'!BS10="","",'各会計、関係団体の財政状況及び健全化判断比率'!BS10)</f>
        <v>宇都宮市スポーツ振興財団</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f t="shared" ref="C38:C43" si="5">IF(E38="","",C37+1)</f>
        <v>5</v>
      </c>
      <c r="D38" s="367"/>
      <c r="E38" s="368" t="str">
        <f>IF('各会計、関係団体の財政状況及び健全化判断比率'!B11="","",'各会計、関係団体の財政状況及び健全化判断比率'!B11)</f>
        <v>母子父子寡婦福祉資金貸付事業</v>
      </c>
      <c r="F38" s="368"/>
      <c r="G38" s="368"/>
      <c r="H38" s="368"/>
      <c r="I38" s="368"/>
      <c r="J38" s="368"/>
      <c r="K38" s="368"/>
      <c r="L38" s="368"/>
      <c r="M38" s="368"/>
      <c r="N38" s="368"/>
      <c r="O38" s="368"/>
      <c r="P38" s="368"/>
      <c r="Q38" s="368"/>
      <c r="R38" s="368"/>
      <c r="S38" s="368"/>
      <c r="T38" s="181"/>
      <c r="U38" s="367">
        <f t="shared" si="4"/>
        <v>12</v>
      </c>
      <c r="V38" s="367"/>
      <c r="W38" s="368" t="str">
        <f>IF('各会計、関係団体の財政状況及び健全化判断比率'!B32="","",'各会計、関係団体の財政状況及び健全化判断比率'!B32)</f>
        <v>介護保険</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24</v>
      </c>
      <c r="CP38" s="367"/>
      <c r="CQ38" s="368" t="str">
        <f>IF('各会計、関係団体の財政状況及び健全化判断比率'!BS11="","",'各会計、関係団体の財政状況及び健全化判断比率'!BS11)</f>
        <v>宇都宮市土地開発公社</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〇</v>
      </c>
      <c r="DH38" s="365"/>
      <c r="DI38" s="208"/>
    </row>
    <row r="39" spans="1:113" ht="32.25" customHeight="1" x14ac:dyDescent="0.15">
      <c r="A39" s="181"/>
      <c r="B39" s="205"/>
      <c r="C39" s="367">
        <f t="shared" si="5"/>
        <v>6</v>
      </c>
      <c r="D39" s="367"/>
      <c r="E39" s="368" t="str">
        <f>IF('各会計、関係団体の財政状況及び健全化判断比率'!B12="","",'各会計、関係団体の財政状況及び健全化判断比率'!B12)</f>
        <v>宇大東南部第１土地区画整理事業</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25</v>
      </c>
      <c r="CP39" s="367"/>
      <c r="CQ39" s="368" t="str">
        <f>IF('各会計、関係団体の財政状況及び健全化判断比率'!BS12="","",'各会計、関係団体の財政状況及び健全化判断比率'!BS12)</f>
        <v>うつのみや文化創造財団</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f t="shared" si="5"/>
        <v>7</v>
      </c>
      <c r="D40" s="367"/>
      <c r="E40" s="368" t="str">
        <f>IF('各会計、関係団体の財政状況及び健全化判断比率'!B13="","",'各会計、関係団体の財政状況及び健全化判断比率'!B13)</f>
        <v>鶴田第２土地区画整理事業</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26</v>
      </c>
      <c r="CP40" s="367"/>
      <c r="CQ40" s="368" t="str">
        <f>IF('各会計、関係団体の財政状況及び健全化判断比率'!BS13="","",'各会計、関係団体の財政状況及び健全化判断比率'!BS13)</f>
        <v>宇都宮ライトレール</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27</v>
      </c>
      <c r="CP41" s="367"/>
      <c r="CQ41" s="368" t="str">
        <f>IF('各会計、関係団体の財政状況及び健全化判断比率'!BS14="","",'各会計、関係団体の財政状況及び健全化判断比率'!BS14)</f>
        <v>宇都宮ライトパワー</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QdchEDOX6miJ1w/FdMvIvikXt74VXxegsuK1zT1BVeg1n6X5WnagKQwVHkCktkBZKP23s6TkDIeO+81QGIzY0w==" saltValue="64sf3/cbX2bLaZSq8bj6c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94740090</v>
      </c>
      <c r="S5" s="677"/>
      <c r="T5" s="677"/>
      <c r="U5" s="677"/>
      <c r="V5" s="677"/>
      <c r="W5" s="677"/>
      <c r="X5" s="677"/>
      <c r="Y5" s="702"/>
      <c r="Z5" s="715">
        <v>39.299999999999997</v>
      </c>
      <c r="AA5" s="715"/>
      <c r="AB5" s="715"/>
      <c r="AC5" s="715"/>
      <c r="AD5" s="716">
        <v>89204330</v>
      </c>
      <c r="AE5" s="716"/>
      <c r="AF5" s="716"/>
      <c r="AG5" s="716"/>
      <c r="AH5" s="716"/>
      <c r="AI5" s="716"/>
      <c r="AJ5" s="716"/>
      <c r="AK5" s="716"/>
      <c r="AL5" s="703">
        <v>81.400000000000006</v>
      </c>
      <c r="AM5" s="685"/>
      <c r="AN5" s="685"/>
      <c r="AO5" s="704"/>
      <c r="AP5" s="679" t="s">
        <v>216</v>
      </c>
      <c r="AQ5" s="680"/>
      <c r="AR5" s="680"/>
      <c r="AS5" s="680"/>
      <c r="AT5" s="680"/>
      <c r="AU5" s="680"/>
      <c r="AV5" s="680"/>
      <c r="AW5" s="680"/>
      <c r="AX5" s="680"/>
      <c r="AY5" s="680"/>
      <c r="AZ5" s="680"/>
      <c r="BA5" s="680"/>
      <c r="BB5" s="680"/>
      <c r="BC5" s="680"/>
      <c r="BD5" s="680"/>
      <c r="BE5" s="680"/>
      <c r="BF5" s="681"/>
      <c r="BG5" s="621">
        <v>85572896</v>
      </c>
      <c r="BH5" s="622"/>
      <c r="BI5" s="622"/>
      <c r="BJ5" s="622"/>
      <c r="BK5" s="622"/>
      <c r="BL5" s="622"/>
      <c r="BM5" s="622"/>
      <c r="BN5" s="623"/>
      <c r="BO5" s="659">
        <v>90.3</v>
      </c>
      <c r="BP5" s="659"/>
      <c r="BQ5" s="659"/>
      <c r="BR5" s="659"/>
      <c r="BS5" s="660">
        <v>1948880</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1350358</v>
      </c>
      <c r="S6" s="622"/>
      <c r="T6" s="622"/>
      <c r="U6" s="622"/>
      <c r="V6" s="622"/>
      <c r="W6" s="622"/>
      <c r="X6" s="622"/>
      <c r="Y6" s="623"/>
      <c r="Z6" s="659">
        <v>0.6</v>
      </c>
      <c r="AA6" s="659"/>
      <c r="AB6" s="659"/>
      <c r="AC6" s="659"/>
      <c r="AD6" s="660">
        <v>1350358</v>
      </c>
      <c r="AE6" s="660"/>
      <c r="AF6" s="660"/>
      <c r="AG6" s="660"/>
      <c r="AH6" s="660"/>
      <c r="AI6" s="660"/>
      <c r="AJ6" s="660"/>
      <c r="AK6" s="660"/>
      <c r="AL6" s="624">
        <v>1.2</v>
      </c>
      <c r="AM6" s="625"/>
      <c r="AN6" s="625"/>
      <c r="AO6" s="661"/>
      <c r="AP6" s="618" t="s">
        <v>221</v>
      </c>
      <c r="AQ6" s="619"/>
      <c r="AR6" s="619"/>
      <c r="AS6" s="619"/>
      <c r="AT6" s="619"/>
      <c r="AU6" s="619"/>
      <c r="AV6" s="619"/>
      <c r="AW6" s="619"/>
      <c r="AX6" s="619"/>
      <c r="AY6" s="619"/>
      <c r="AZ6" s="619"/>
      <c r="BA6" s="619"/>
      <c r="BB6" s="619"/>
      <c r="BC6" s="619"/>
      <c r="BD6" s="619"/>
      <c r="BE6" s="619"/>
      <c r="BF6" s="620"/>
      <c r="BG6" s="621">
        <v>85572896</v>
      </c>
      <c r="BH6" s="622"/>
      <c r="BI6" s="622"/>
      <c r="BJ6" s="622"/>
      <c r="BK6" s="622"/>
      <c r="BL6" s="622"/>
      <c r="BM6" s="622"/>
      <c r="BN6" s="623"/>
      <c r="BO6" s="659">
        <v>90.3</v>
      </c>
      <c r="BP6" s="659"/>
      <c r="BQ6" s="659"/>
      <c r="BR6" s="659"/>
      <c r="BS6" s="660">
        <v>1948880</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893045</v>
      </c>
      <c r="CS6" s="622"/>
      <c r="CT6" s="622"/>
      <c r="CU6" s="622"/>
      <c r="CV6" s="622"/>
      <c r="CW6" s="622"/>
      <c r="CX6" s="622"/>
      <c r="CY6" s="623"/>
      <c r="CZ6" s="703">
        <v>0.4</v>
      </c>
      <c r="DA6" s="685"/>
      <c r="DB6" s="685"/>
      <c r="DC6" s="705"/>
      <c r="DD6" s="627" t="s">
        <v>122</v>
      </c>
      <c r="DE6" s="622"/>
      <c r="DF6" s="622"/>
      <c r="DG6" s="622"/>
      <c r="DH6" s="622"/>
      <c r="DI6" s="622"/>
      <c r="DJ6" s="622"/>
      <c r="DK6" s="622"/>
      <c r="DL6" s="622"/>
      <c r="DM6" s="622"/>
      <c r="DN6" s="622"/>
      <c r="DO6" s="622"/>
      <c r="DP6" s="623"/>
      <c r="DQ6" s="627">
        <v>893045</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21089</v>
      </c>
      <c r="S7" s="622"/>
      <c r="T7" s="622"/>
      <c r="U7" s="622"/>
      <c r="V7" s="622"/>
      <c r="W7" s="622"/>
      <c r="X7" s="622"/>
      <c r="Y7" s="623"/>
      <c r="Z7" s="659">
        <v>0</v>
      </c>
      <c r="AA7" s="659"/>
      <c r="AB7" s="659"/>
      <c r="AC7" s="659"/>
      <c r="AD7" s="660">
        <v>21089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42983686</v>
      </c>
      <c r="BH7" s="622"/>
      <c r="BI7" s="622"/>
      <c r="BJ7" s="622"/>
      <c r="BK7" s="622"/>
      <c r="BL7" s="622"/>
      <c r="BM7" s="622"/>
      <c r="BN7" s="623"/>
      <c r="BO7" s="659">
        <v>45.4</v>
      </c>
      <c r="BP7" s="659"/>
      <c r="BQ7" s="659"/>
      <c r="BR7" s="659"/>
      <c r="BS7" s="660">
        <v>1948880</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17120881</v>
      </c>
      <c r="CS7" s="622"/>
      <c r="CT7" s="622"/>
      <c r="CU7" s="622"/>
      <c r="CV7" s="622"/>
      <c r="CW7" s="622"/>
      <c r="CX7" s="622"/>
      <c r="CY7" s="623"/>
      <c r="CZ7" s="659">
        <v>7.3</v>
      </c>
      <c r="DA7" s="659"/>
      <c r="DB7" s="659"/>
      <c r="DC7" s="659"/>
      <c r="DD7" s="627">
        <v>706137</v>
      </c>
      <c r="DE7" s="622"/>
      <c r="DF7" s="622"/>
      <c r="DG7" s="622"/>
      <c r="DH7" s="622"/>
      <c r="DI7" s="622"/>
      <c r="DJ7" s="622"/>
      <c r="DK7" s="622"/>
      <c r="DL7" s="622"/>
      <c r="DM7" s="622"/>
      <c r="DN7" s="622"/>
      <c r="DO7" s="622"/>
      <c r="DP7" s="623"/>
      <c r="DQ7" s="627">
        <v>14417288</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489536</v>
      </c>
      <c r="S8" s="622"/>
      <c r="T8" s="622"/>
      <c r="U8" s="622"/>
      <c r="V8" s="622"/>
      <c r="W8" s="622"/>
      <c r="X8" s="622"/>
      <c r="Y8" s="623"/>
      <c r="Z8" s="659">
        <v>0.2</v>
      </c>
      <c r="AA8" s="659"/>
      <c r="AB8" s="659"/>
      <c r="AC8" s="659"/>
      <c r="AD8" s="660">
        <v>489536</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946919</v>
      </c>
      <c r="BH8" s="622"/>
      <c r="BI8" s="622"/>
      <c r="BJ8" s="622"/>
      <c r="BK8" s="622"/>
      <c r="BL8" s="622"/>
      <c r="BM8" s="622"/>
      <c r="BN8" s="623"/>
      <c r="BO8" s="659">
        <v>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95677539</v>
      </c>
      <c r="CS8" s="622"/>
      <c r="CT8" s="622"/>
      <c r="CU8" s="622"/>
      <c r="CV8" s="622"/>
      <c r="CW8" s="622"/>
      <c r="CX8" s="622"/>
      <c r="CY8" s="623"/>
      <c r="CZ8" s="659">
        <v>40.9</v>
      </c>
      <c r="DA8" s="659"/>
      <c r="DB8" s="659"/>
      <c r="DC8" s="659"/>
      <c r="DD8" s="627">
        <v>1667907</v>
      </c>
      <c r="DE8" s="622"/>
      <c r="DF8" s="622"/>
      <c r="DG8" s="622"/>
      <c r="DH8" s="622"/>
      <c r="DI8" s="622"/>
      <c r="DJ8" s="622"/>
      <c r="DK8" s="622"/>
      <c r="DL8" s="622"/>
      <c r="DM8" s="622"/>
      <c r="DN8" s="622"/>
      <c r="DO8" s="622"/>
      <c r="DP8" s="623"/>
      <c r="DQ8" s="627">
        <v>45491797</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566875</v>
      </c>
      <c r="S9" s="622"/>
      <c r="T9" s="622"/>
      <c r="U9" s="622"/>
      <c r="V9" s="622"/>
      <c r="W9" s="622"/>
      <c r="X9" s="622"/>
      <c r="Y9" s="623"/>
      <c r="Z9" s="659">
        <v>0.2</v>
      </c>
      <c r="AA9" s="659"/>
      <c r="AB9" s="659"/>
      <c r="AC9" s="659"/>
      <c r="AD9" s="660">
        <v>566875</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34249982</v>
      </c>
      <c r="BH9" s="622"/>
      <c r="BI9" s="622"/>
      <c r="BJ9" s="622"/>
      <c r="BK9" s="622"/>
      <c r="BL9" s="622"/>
      <c r="BM9" s="622"/>
      <c r="BN9" s="623"/>
      <c r="BO9" s="659">
        <v>36.200000000000003</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18647493</v>
      </c>
      <c r="CS9" s="622"/>
      <c r="CT9" s="622"/>
      <c r="CU9" s="622"/>
      <c r="CV9" s="622"/>
      <c r="CW9" s="622"/>
      <c r="CX9" s="622"/>
      <c r="CY9" s="623"/>
      <c r="CZ9" s="659">
        <v>8</v>
      </c>
      <c r="DA9" s="659"/>
      <c r="DB9" s="659"/>
      <c r="DC9" s="659"/>
      <c r="DD9" s="627">
        <v>2048660</v>
      </c>
      <c r="DE9" s="622"/>
      <c r="DF9" s="622"/>
      <c r="DG9" s="622"/>
      <c r="DH9" s="622"/>
      <c r="DI9" s="622"/>
      <c r="DJ9" s="622"/>
      <c r="DK9" s="622"/>
      <c r="DL9" s="622"/>
      <c r="DM9" s="622"/>
      <c r="DN9" s="622"/>
      <c r="DO9" s="622"/>
      <c r="DP9" s="623"/>
      <c r="DQ9" s="627">
        <v>11851703</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2239975</v>
      </c>
      <c r="BH10" s="622"/>
      <c r="BI10" s="622"/>
      <c r="BJ10" s="622"/>
      <c r="BK10" s="622"/>
      <c r="BL10" s="622"/>
      <c r="BM10" s="622"/>
      <c r="BN10" s="623"/>
      <c r="BO10" s="659">
        <v>2.4</v>
      </c>
      <c r="BP10" s="659"/>
      <c r="BQ10" s="659"/>
      <c r="BR10" s="659"/>
      <c r="BS10" s="660">
        <v>372460</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126966</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80682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13517863</v>
      </c>
      <c r="S11" s="622"/>
      <c r="T11" s="622"/>
      <c r="U11" s="622"/>
      <c r="V11" s="622"/>
      <c r="W11" s="622"/>
      <c r="X11" s="622"/>
      <c r="Y11" s="623"/>
      <c r="Z11" s="624">
        <v>5.6</v>
      </c>
      <c r="AA11" s="625"/>
      <c r="AB11" s="625"/>
      <c r="AC11" s="626"/>
      <c r="AD11" s="627">
        <v>13517863</v>
      </c>
      <c r="AE11" s="622"/>
      <c r="AF11" s="622"/>
      <c r="AG11" s="622"/>
      <c r="AH11" s="622"/>
      <c r="AI11" s="622"/>
      <c r="AJ11" s="622"/>
      <c r="AK11" s="623"/>
      <c r="AL11" s="624">
        <v>12.3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5546810</v>
      </c>
      <c r="BH11" s="622"/>
      <c r="BI11" s="622"/>
      <c r="BJ11" s="622"/>
      <c r="BK11" s="622"/>
      <c r="BL11" s="622"/>
      <c r="BM11" s="622"/>
      <c r="BN11" s="623"/>
      <c r="BO11" s="659">
        <v>5.9</v>
      </c>
      <c r="BP11" s="659"/>
      <c r="BQ11" s="659"/>
      <c r="BR11" s="659"/>
      <c r="BS11" s="660">
        <v>1576420</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2426967</v>
      </c>
      <c r="CS11" s="622"/>
      <c r="CT11" s="622"/>
      <c r="CU11" s="622"/>
      <c r="CV11" s="622"/>
      <c r="CW11" s="622"/>
      <c r="CX11" s="622"/>
      <c r="CY11" s="623"/>
      <c r="CZ11" s="659">
        <v>1</v>
      </c>
      <c r="DA11" s="659"/>
      <c r="DB11" s="659"/>
      <c r="DC11" s="659"/>
      <c r="DD11" s="627">
        <v>887313</v>
      </c>
      <c r="DE11" s="622"/>
      <c r="DF11" s="622"/>
      <c r="DG11" s="622"/>
      <c r="DH11" s="622"/>
      <c r="DI11" s="622"/>
      <c r="DJ11" s="622"/>
      <c r="DK11" s="622"/>
      <c r="DL11" s="622"/>
      <c r="DM11" s="622"/>
      <c r="DN11" s="622"/>
      <c r="DO11" s="622"/>
      <c r="DP11" s="623"/>
      <c r="DQ11" s="627">
        <v>1485131</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121642</v>
      </c>
      <c r="S12" s="622"/>
      <c r="T12" s="622"/>
      <c r="U12" s="622"/>
      <c r="V12" s="622"/>
      <c r="W12" s="622"/>
      <c r="X12" s="622"/>
      <c r="Y12" s="623"/>
      <c r="Z12" s="659">
        <v>0.1</v>
      </c>
      <c r="AA12" s="659"/>
      <c r="AB12" s="659"/>
      <c r="AC12" s="659"/>
      <c r="AD12" s="660">
        <v>121642</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37294728</v>
      </c>
      <c r="BH12" s="622"/>
      <c r="BI12" s="622"/>
      <c r="BJ12" s="622"/>
      <c r="BK12" s="622"/>
      <c r="BL12" s="622"/>
      <c r="BM12" s="622"/>
      <c r="BN12" s="623"/>
      <c r="BO12" s="659">
        <v>39.4</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24567423</v>
      </c>
      <c r="CS12" s="622"/>
      <c r="CT12" s="622"/>
      <c r="CU12" s="622"/>
      <c r="CV12" s="622"/>
      <c r="CW12" s="622"/>
      <c r="CX12" s="622"/>
      <c r="CY12" s="623"/>
      <c r="CZ12" s="659">
        <v>10.5</v>
      </c>
      <c r="DA12" s="659"/>
      <c r="DB12" s="659"/>
      <c r="DC12" s="659"/>
      <c r="DD12" s="627">
        <v>1086427</v>
      </c>
      <c r="DE12" s="622"/>
      <c r="DF12" s="622"/>
      <c r="DG12" s="622"/>
      <c r="DH12" s="622"/>
      <c r="DI12" s="622"/>
      <c r="DJ12" s="622"/>
      <c r="DK12" s="622"/>
      <c r="DL12" s="622"/>
      <c r="DM12" s="622"/>
      <c r="DN12" s="622"/>
      <c r="DO12" s="622"/>
      <c r="DP12" s="623"/>
      <c r="DQ12" s="627">
        <v>2953047</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37167244</v>
      </c>
      <c r="BH13" s="622"/>
      <c r="BI13" s="622"/>
      <c r="BJ13" s="622"/>
      <c r="BK13" s="622"/>
      <c r="BL13" s="622"/>
      <c r="BM13" s="622"/>
      <c r="BN13" s="623"/>
      <c r="BO13" s="659">
        <v>39.200000000000003</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33257820</v>
      </c>
      <c r="CS13" s="622"/>
      <c r="CT13" s="622"/>
      <c r="CU13" s="622"/>
      <c r="CV13" s="622"/>
      <c r="CW13" s="622"/>
      <c r="CX13" s="622"/>
      <c r="CY13" s="623"/>
      <c r="CZ13" s="659">
        <v>14.2</v>
      </c>
      <c r="DA13" s="659"/>
      <c r="DB13" s="659"/>
      <c r="DC13" s="659"/>
      <c r="DD13" s="627">
        <v>20596862</v>
      </c>
      <c r="DE13" s="622"/>
      <c r="DF13" s="622"/>
      <c r="DG13" s="622"/>
      <c r="DH13" s="622"/>
      <c r="DI13" s="622"/>
      <c r="DJ13" s="622"/>
      <c r="DK13" s="622"/>
      <c r="DL13" s="622"/>
      <c r="DM13" s="622"/>
      <c r="DN13" s="622"/>
      <c r="DO13" s="622"/>
      <c r="DP13" s="623"/>
      <c r="DQ13" s="627">
        <v>14698764</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10539</v>
      </c>
      <c r="S14" s="622"/>
      <c r="T14" s="622"/>
      <c r="U14" s="622"/>
      <c r="V14" s="622"/>
      <c r="W14" s="622"/>
      <c r="X14" s="622"/>
      <c r="Y14" s="623"/>
      <c r="Z14" s="659">
        <v>0</v>
      </c>
      <c r="AA14" s="659"/>
      <c r="AB14" s="659"/>
      <c r="AC14" s="659"/>
      <c r="AD14" s="660">
        <v>10539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1372662</v>
      </c>
      <c r="BH14" s="622"/>
      <c r="BI14" s="622"/>
      <c r="BJ14" s="622"/>
      <c r="BK14" s="622"/>
      <c r="BL14" s="622"/>
      <c r="BM14" s="622"/>
      <c r="BN14" s="623"/>
      <c r="BO14" s="659">
        <v>1.4</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6152794</v>
      </c>
      <c r="CS14" s="622"/>
      <c r="CT14" s="622"/>
      <c r="CU14" s="622"/>
      <c r="CV14" s="622"/>
      <c r="CW14" s="622"/>
      <c r="CX14" s="622"/>
      <c r="CY14" s="623"/>
      <c r="CZ14" s="659">
        <v>2.6</v>
      </c>
      <c r="DA14" s="659"/>
      <c r="DB14" s="659"/>
      <c r="DC14" s="659"/>
      <c r="DD14" s="627">
        <v>1088940</v>
      </c>
      <c r="DE14" s="622"/>
      <c r="DF14" s="622"/>
      <c r="DG14" s="622"/>
      <c r="DH14" s="622"/>
      <c r="DI14" s="622"/>
      <c r="DJ14" s="622"/>
      <c r="DK14" s="622"/>
      <c r="DL14" s="622"/>
      <c r="DM14" s="622"/>
      <c r="DN14" s="622"/>
      <c r="DO14" s="622"/>
      <c r="DP14" s="623"/>
      <c r="DQ14" s="627">
        <v>5155940</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3921808</v>
      </c>
      <c r="BH15" s="622"/>
      <c r="BI15" s="622"/>
      <c r="BJ15" s="622"/>
      <c r="BK15" s="622"/>
      <c r="BL15" s="622"/>
      <c r="BM15" s="622"/>
      <c r="BN15" s="623"/>
      <c r="BO15" s="659">
        <v>4.0999999999999996</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22052676</v>
      </c>
      <c r="CS15" s="622"/>
      <c r="CT15" s="622"/>
      <c r="CU15" s="622"/>
      <c r="CV15" s="622"/>
      <c r="CW15" s="622"/>
      <c r="CX15" s="622"/>
      <c r="CY15" s="623"/>
      <c r="CZ15" s="659">
        <v>9.4</v>
      </c>
      <c r="DA15" s="659"/>
      <c r="DB15" s="659"/>
      <c r="DC15" s="659"/>
      <c r="DD15" s="627">
        <v>5960510</v>
      </c>
      <c r="DE15" s="622"/>
      <c r="DF15" s="622"/>
      <c r="DG15" s="622"/>
      <c r="DH15" s="622"/>
      <c r="DI15" s="622"/>
      <c r="DJ15" s="622"/>
      <c r="DK15" s="622"/>
      <c r="DL15" s="622"/>
      <c r="DM15" s="622"/>
      <c r="DN15" s="622"/>
      <c r="DO15" s="622"/>
      <c r="DP15" s="623"/>
      <c r="DQ15" s="627">
        <v>15628563</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164658</v>
      </c>
      <c r="S16" s="622"/>
      <c r="T16" s="622"/>
      <c r="U16" s="622"/>
      <c r="V16" s="622"/>
      <c r="W16" s="622"/>
      <c r="X16" s="622"/>
      <c r="Y16" s="623"/>
      <c r="Z16" s="659">
        <v>0.1</v>
      </c>
      <c r="AA16" s="659"/>
      <c r="AB16" s="659"/>
      <c r="AC16" s="659"/>
      <c r="AD16" s="660">
        <v>164658</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12</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1310177</v>
      </c>
      <c r="S17" s="622"/>
      <c r="T17" s="622"/>
      <c r="U17" s="622"/>
      <c r="V17" s="622"/>
      <c r="W17" s="622"/>
      <c r="X17" s="622"/>
      <c r="Y17" s="623"/>
      <c r="Z17" s="659">
        <v>0.5</v>
      </c>
      <c r="AA17" s="659"/>
      <c r="AB17" s="659"/>
      <c r="AC17" s="659"/>
      <c r="AD17" s="660">
        <v>1310177</v>
      </c>
      <c r="AE17" s="660"/>
      <c r="AF17" s="660"/>
      <c r="AG17" s="660"/>
      <c r="AH17" s="660"/>
      <c r="AI17" s="660"/>
      <c r="AJ17" s="660"/>
      <c r="AK17" s="660"/>
      <c r="AL17" s="624">
        <v>1.2</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13237606</v>
      </c>
      <c r="CS17" s="622"/>
      <c r="CT17" s="622"/>
      <c r="CU17" s="622"/>
      <c r="CV17" s="622"/>
      <c r="CW17" s="622"/>
      <c r="CX17" s="622"/>
      <c r="CY17" s="623"/>
      <c r="CZ17" s="659">
        <v>5.7</v>
      </c>
      <c r="DA17" s="659"/>
      <c r="DB17" s="659"/>
      <c r="DC17" s="659"/>
      <c r="DD17" s="627" t="s">
        <v>122</v>
      </c>
      <c r="DE17" s="622"/>
      <c r="DF17" s="622"/>
      <c r="DG17" s="622"/>
      <c r="DH17" s="622"/>
      <c r="DI17" s="622"/>
      <c r="DJ17" s="622"/>
      <c r="DK17" s="622"/>
      <c r="DL17" s="622"/>
      <c r="DM17" s="622"/>
      <c r="DN17" s="622"/>
      <c r="DO17" s="622"/>
      <c r="DP17" s="623"/>
      <c r="DQ17" s="627">
        <v>12864469</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566156</v>
      </c>
      <c r="S18" s="622"/>
      <c r="T18" s="622"/>
      <c r="U18" s="622"/>
      <c r="V18" s="622"/>
      <c r="W18" s="622"/>
      <c r="X18" s="622"/>
      <c r="Y18" s="623"/>
      <c r="Z18" s="659">
        <v>0.2</v>
      </c>
      <c r="AA18" s="659"/>
      <c r="AB18" s="659"/>
      <c r="AC18" s="659"/>
      <c r="AD18" s="660">
        <v>566156</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543429</v>
      </c>
      <c r="S19" s="622"/>
      <c r="T19" s="622"/>
      <c r="U19" s="622"/>
      <c r="V19" s="622"/>
      <c r="W19" s="622"/>
      <c r="X19" s="622"/>
      <c r="Y19" s="623"/>
      <c r="Z19" s="659">
        <v>0.2</v>
      </c>
      <c r="AA19" s="659"/>
      <c r="AB19" s="659"/>
      <c r="AC19" s="659"/>
      <c r="AD19" s="660">
        <v>543429</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9167194</v>
      </c>
      <c r="BH19" s="622"/>
      <c r="BI19" s="622"/>
      <c r="BJ19" s="622"/>
      <c r="BK19" s="622"/>
      <c r="BL19" s="622"/>
      <c r="BM19" s="622"/>
      <c r="BN19" s="623"/>
      <c r="BO19" s="659">
        <v>9.6999999999999993</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22727</v>
      </c>
      <c r="S20" s="622"/>
      <c r="T20" s="622"/>
      <c r="U20" s="622"/>
      <c r="V20" s="622"/>
      <c r="W20" s="622"/>
      <c r="X20" s="622"/>
      <c r="Y20" s="623"/>
      <c r="Z20" s="659">
        <v>0</v>
      </c>
      <c r="AA20" s="659"/>
      <c r="AB20" s="659"/>
      <c r="AC20" s="659"/>
      <c r="AD20" s="660">
        <v>22727</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9167194</v>
      </c>
      <c r="BH20" s="622"/>
      <c r="BI20" s="622"/>
      <c r="BJ20" s="622"/>
      <c r="BK20" s="622"/>
      <c r="BL20" s="622"/>
      <c r="BM20" s="622"/>
      <c r="BN20" s="623"/>
      <c r="BO20" s="659">
        <v>9.6999999999999993</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234161210</v>
      </c>
      <c r="CS20" s="622"/>
      <c r="CT20" s="622"/>
      <c r="CU20" s="622"/>
      <c r="CV20" s="622"/>
      <c r="CW20" s="622"/>
      <c r="CX20" s="622"/>
      <c r="CY20" s="623"/>
      <c r="CZ20" s="659">
        <v>100</v>
      </c>
      <c r="DA20" s="659"/>
      <c r="DB20" s="659"/>
      <c r="DC20" s="659"/>
      <c r="DD20" s="627">
        <v>34042756</v>
      </c>
      <c r="DE20" s="622"/>
      <c r="DF20" s="622"/>
      <c r="DG20" s="622"/>
      <c r="DH20" s="622"/>
      <c r="DI20" s="622"/>
      <c r="DJ20" s="622"/>
      <c r="DK20" s="622"/>
      <c r="DL20" s="622"/>
      <c r="DM20" s="622"/>
      <c r="DN20" s="622"/>
      <c r="DO20" s="622"/>
      <c r="DP20" s="623"/>
      <c r="DQ20" s="627">
        <v>125520429</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3059770</v>
      </c>
      <c r="S21" s="622"/>
      <c r="T21" s="622"/>
      <c r="U21" s="622"/>
      <c r="V21" s="622"/>
      <c r="W21" s="622"/>
      <c r="X21" s="622"/>
      <c r="Y21" s="623"/>
      <c r="Z21" s="659">
        <v>1.3</v>
      </c>
      <c r="AA21" s="659"/>
      <c r="AB21" s="659"/>
      <c r="AC21" s="659"/>
      <c r="AD21" s="660">
        <v>1746021</v>
      </c>
      <c r="AE21" s="660"/>
      <c r="AF21" s="660"/>
      <c r="AG21" s="660"/>
      <c r="AH21" s="660"/>
      <c r="AI21" s="660"/>
      <c r="AJ21" s="660"/>
      <c r="AK21" s="660"/>
      <c r="AL21" s="624">
        <v>1.6</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31286</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1746021</v>
      </c>
      <c r="S22" s="622"/>
      <c r="T22" s="622"/>
      <c r="U22" s="622"/>
      <c r="V22" s="622"/>
      <c r="W22" s="622"/>
      <c r="X22" s="622"/>
      <c r="Y22" s="623"/>
      <c r="Z22" s="659">
        <v>0.7</v>
      </c>
      <c r="AA22" s="659"/>
      <c r="AB22" s="659"/>
      <c r="AC22" s="659"/>
      <c r="AD22" s="660">
        <v>1746021</v>
      </c>
      <c r="AE22" s="660"/>
      <c r="AF22" s="660"/>
      <c r="AG22" s="660"/>
      <c r="AH22" s="660"/>
      <c r="AI22" s="660"/>
      <c r="AJ22" s="660"/>
      <c r="AK22" s="660"/>
      <c r="AL22" s="624">
        <v>1.6</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v>3600148</v>
      </c>
      <c r="BH22" s="622"/>
      <c r="BI22" s="622"/>
      <c r="BJ22" s="622"/>
      <c r="BK22" s="622"/>
      <c r="BL22" s="622"/>
      <c r="BM22" s="622"/>
      <c r="BN22" s="623"/>
      <c r="BO22" s="659">
        <v>3.8</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1303923</v>
      </c>
      <c r="S23" s="622"/>
      <c r="T23" s="622"/>
      <c r="U23" s="622"/>
      <c r="V23" s="622"/>
      <c r="W23" s="622"/>
      <c r="X23" s="622"/>
      <c r="Y23" s="623"/>
      <c r="Z23" s="659">
        <v>0.5</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5535760</v>
      </c>
      <c r="BH23" s="622"/>
      <c r="BI23" s="622"/>
      <c r="BJ23" s="622"/>
      <c r="BK23" s="622"/>
      <c r="BL23" s="622"/>
      <c r="BM23" s="622"/>
      <c r="BN23" s="623"/>
      <c r="BO23" s="659">
        <v>5.8</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9826</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112102207</v>
      </c>
      <c r="CS24" s="677"/>
      <c r="CT24" s="677"/>
      <c r="CU24" s="677"/>
      <c r="CV24" s="677"/>
      <c r="CW24" s="677"/>
      <c r="CX24" s="677"/>
      <c r="CY24" s="702"/>
      <c r="CZ24" s="703">
        <v>47.9</v>
      </c>
      <c r="DA24" s="685"/>
      <c r="DB24" s="685"/>
      <c r="DC24" s="705"/>
      <c r="DD24" s="701">
        <v>65059325</v>
      </c>
      <c r="DE24" s="677"/>
      <c r="DF24" s="677"/>
      <c r="DG24" s="677"/>
      <c r="DH24" s="677"/>
      <c r="DI24" s="677"/>
      <c r="DJ24" s="677"/>
      <c r="DK24" s="702"/>
      <c r="DL24" s="701">
        <v>59561200</v>
      </c>
      <c r="DM24" s="677"/>
      <c r="DN24" s="677"/>
      <c r="DO24" s="677"/>
      <c r="DP24" s="677"/>
      <c r="DQ24" s="677"/>
      <c r="DR24" s="677"/>
      <c r="DS24" s="677"/>
      <c r="DT24" s="677"/>
      <c r="DU24" s="677"/>
      <c r="DV24" s="702"/>
      <c r="DW24" s="703">
        <v>54.2</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115918753</v>
      </c>
      <c r="S25" s="622"/>
      <c r="T25" s="622"/>
      <c r="U25" s="622"/>
      <c r="V25" s="622"/>
      <c r="W25" s="622"/>
      <c r="X25" s="622"/>
      <c r="Y25" s="623"/>
      <c r="Z25" s="659">
        <v>48.1</v>
      </c>
      <c r="AA25" s="659"/>
      <c r="AB25" s="659"/>
      <c r="AC25" s="659"/>
      <c r="AD25" s="660">
        <v>109069244</v>
      </c>
      <c r="AE25" s="660"/>
      <c r="AF25" s="660"/>
      <c r="AG25" s="660"/>
      <c r="AH25" s="660"/>
      <c r="AI25" s="660"/>
      <c r="AJ25" s="660"/>
      <c r="AK25" s="660"/>
      <c r="AL25" s="624">
        <v>99.5</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29487977</v>
      </c>
      <c r="CS25" s="634"/>
      <c r="CT25" s="634"/>
      <c r="CU25" s="634"/>
      <c r="CV25" s="634"/>
      <c r="CW25" s="634"/>
      <c r="CX25" s="634"/>
      <c r="CY25" s="635"/>
      <c r="CZ25" s="624">
        <v>12.6</v>
      </c>
      <c r="DA25" s="636"/>
      <c r="DB25" s="636"/>
      <c r="DC25" s="637"/>
      <c r="DD25" s="627">
        <v>27784126</v>
      </c>
      <c r="DE25" s="634"/>
      <c r="DF25" s="634"/>
      <c r="DG25" s="634"/>
      <c r="DH25" s="634"/>
      <c r="DI25" s="634"/>
      <c r="DJ25" s="634"/>
      <c r="DK25" s="635"/>
      <c r="DL25" s="627">
        <v>27247024</v>
      </c>
      <c r="DM25" s="634"/>
      <c r="DN25" s="634"/>
      <c r="DO25" s="634"/>
      <c r="DP25" s="634"/>
      <c r="DQ25" s="634"/>
      <c r="DR25" s="634"/>
      <c r="DS25" s="634"/>
      <c r="DT25" s="634"/>
      <c r="DU25" s="634"/>
      <c r="DV25" s="635"/>
      <c r="DW25" s="624">
        <v>24.8</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63952</v>
      </c>
      <c r="S26" s="622"/>
      <c r="T26" s="622"/>
      <c r="U26" s="622"/>
      <c r="V26" s="622"/>
      <c r="W26" s="622"/>
      <c r="X26" s="622"/>
      <c r="Y26" s="623"/>
      <c r="Z26" s="659">
        <v>0</v>
      </c>
      <c r="AA26" s="659"/>
      <c r="AB26" s="659"/>
      <c r="AC26" s="659"/>
      <c r="AD26" s="660">
        <v>63952</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19093567</v>
      </c>
      <c r="CS26" s="622"/>
      <c r="CT26" s="622"/>
      <c r="CU26" s="622"/>
      <c r="CV26" s="622"/>
      <c r="CW26" s="622"/>
      <c r="CX26" s="622"/>
      <c r="CY26" s="623"/>
      <c r="CZ26" s="624">
        <v>8.1999999999999993</v>
      </c>
      <c r="DA26" s="636"/>
      <c r="DB26" s="636"/>
      <c r="DC26" s="637"/>
      <c r="DD26" s="627">
        <v>17984817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1711112</v>
      </c>
      <c r="S27" s="622"/>
      <c r="T27" s="622"/>
      <c r="U27" s="622"/>
      <c r="V27" s="622"/>
      <c r="W27" s="622"/>
      <c r="X27" s="622"/>
      <c r="Y27" s="623"/>
      <c r="Z27" s="659">
        <v>0.7</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94740090</v>
      </c>
      <c r="BH27" s="622"/>
      <c r="BI27" s="622"/>
      <c r="BJ27" s="622"/>
      <c r="BK27" s="622"/>
      <c r="BL27" s="622"/>
      <c r="BM27" s="622"/>
      <c r="BN27" s="623"/>
      <c r="BO27" s="659">
        <v>100</v>
      </c>
      <c r="BP27" s="659"/>
      <c r="BQ27" s="659"/>
      <c r="BR27" s="659"/>
      <c r="BS27" s="660">
        <v>1948880</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69376624</v>
      </c>
      <c r="CS27" s="634"/>
      <c r="CT27" s="634"/>
      <c r="CU27" s="634"/>
      <c r="CV27" s="634"/>
      <c r="CW27" s="634"/>
      <c r="CX27" s="634"/>
      <c r="CY27" s="635"/>
      <c r="CZ27" s="624">
        <v>29.6</v>
      </c>
      <c r="DA27" s="636"/>
      <c r="DB27" s="636"/>
      <c r="DC27" s="637"/>
      <c r="DD27" s="627">
        <v>24410730</v>
      </c>
      <c r="DE27" s="634"/>
      <c r="DF27" s="634"/>
      <c r="DG27" s="634"/>
      <c r="DH27" s="634"/>
      <c r="DI27" s="634"/>
      <c r="DJ27" s="634"/>
      <c r="DK27" s="635"/>
      <c r="DL27" s="627">
        <v>19449707</v>
      </c>
      <c r="DM27" s="634"/>
      <c r="DN27" s="634"/>
      <c r="DO27" s="634"/>
      <c r="DP27" s="634"/>
      <c r="DQ27" s="634"/>
      <c r="DR27" s="634"/>
      <c r="DS27" s="634"/>
      <c r="DT27" s="634"/>
      <c r="DU27" s="634"/>
      <c r="DV27" s="635"/>
      <c r="DW27" s="624">
        <v>17.7</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1431974</v>
      </c>
      <c r="S28" s="622"/>
      <c r="T28" s="622"/>
      <c r="U28" s="622"/>
      <c r="V28" s="622"/>
      <c r="W28" s="622"/>
      <c r="X28" s="622"/>
      <c r="Y28" s="623"/>
      <c r="Z28" s="659">
        <v>0.6</v>
      </c>
      <c r="AA28" s="659"/>
      <c r="AB28" s="659"/>
      <c r="AC28" s="659"/>
      <c r="AD28" s="660">
        <v>142337</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13237606</v>
      </c>
      <c r="CS28" s="622"/>
      <c r="CT28" s="622"/>
      <c r="CU28" s="622"/>
      <c r="CV28" s="622"/>
      <c r="CW28" s="622"/>
      <c r="CX28" s="622"/>
      <c r="CY28" s="623"/>
      <c r="CZ28" s="624">
        <v>5.7</v>
      </c>
      <c r="DA28" s="636"/>
      <c r="DB28" s="636"/>
      <c r="DC28" s="637"/>
      <c r="DD28" s="627">
        <v>12864469</v>
      </c>
      <c r="DE28" s="622"/>
      <c r="DF28" s="622"/>
      <c r="DG28" s="622"/>
      <c r="DH28" s="622"/>
      <c r="DI28" s="622"/>
      <c r="DJ28" s="622"/>
      <c r="DK28" s="623"/>
      <c r="DL28" s="627">
        <v>12864469</v>
      </c>
      <c r="DM28" s="622"/>
      <c r="DN28" s="622"/>
      <c r="DO28" s="622"/>
      <c r="DP28" s="622"/>
      <c r="DQ28" s="622"/>
      <c r="DR28" s="622"/>
      <c r="DS28" s="622"/>
      <c r="DT28" s="622"/>
      <c r="DU28" s="622"/>
      <c r="DV28" s="623"/>
      <c r="DW28" s="624">
        <v>11.7</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1533198</v>
      </c>
      <c r="S29" s="622"/>
      <c r="T29" s="622"/>
      <c r="U29" s="622"/>
      <c r="V29" s="622"/>
      <c r="W29" s="622"/>
      <c r="X29" s="622"/>
      <c r="Y29" s="623"/>
      <c r="Z29" s="659">
        <v>0.6</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13237055</v>
      </c>
      <c r="CS29" s="634"/>
      <c r="CT29" s="634"/>
      <c r="CU29" s="634"/>
      <c r="CV29" s="634"/>
      <c r="CW29" s="634"/>
      <c r="CX29" s="634"/>
      <c r="CY29" s="635"/>
      <c r="CZ29" s="624">
        <v>5.7</v>
      </c>
      <c r="DA29" s="636"/>
      <c r="DB29" s="636"/>
      <c r="DC29" s="637"/>
      <c r="DD29" s="627">
        <v>12863918</v>
      </c>
      <c r="DE29" s="634"/>
      <c r="DF29" s="634"/>
      <c r="DG29" s="634"/>
      <c r="DH29" s="634"/>
      <c r="DI29" s="634"/>
      <c r="DJ29" s="634"/>
      <c r="DK29" s="635"/>
      <c r="DL29" s="627">
        <v>12863918</v>
      </c>
      <c r="DM29" s="634"/>
      <c r="DN29" s="634"/>
      <c r="DO29" s="634"/>
      <c r="DP29" s="634"/>
      <c r="DQ29" s="634"/>
      <c r="DR29" s="634"/>
      <c r="DS29" s="634"/>
      <c r="DT29" s="634"/>
      <c r="DU29" s="634"/>
      <c r="DV29" s="635"/>
      <c r="DW29" s="624">
        <v>11.7</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53243428</v>
      </c>
      <c r="S30" s="622"/>
      <c r="T30" s="622"/>
      <c r="U30" s="622"/>
      <c r="V30" s="622"/>
      <c r="W30" s="622"/>
      <c r="X30" s="622"/>
      <c r="Y30" s="623"/>
      <c r="Z30" s="659">
        <v>22.1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12741093</v>
      </c>
      <c r="CS30" s="622"/>
      <c r="CT30" s="622"/>
      <c r="CU30" s="622"/>
      <c r="CV30" s="622"/>
      <c r="CW30" s="622"/>
      <c r="CX30" s="622"/>
      <c r="CY30" s="623"/>
      <c r="CZ30" s="624">
        <v>5.4</v>
      </c>
      <c r="DA30" s="636"/>
      <c r="DB30" s="636"/>
      <c r="DC30" s="637"/>
      <c r="DD30" s="627">
        <v>12381201</v>
      </c>
      <c r="DE30" s="622"/>
      <c r="DF30" s="622"/>
      <c r="DG30" s="622"/>
      <c r="DH30" s="622"/>
      <c r="DI30" s="622"/>
      <c r="DJ30" s="622"/>
      <c r="DK30" s="623"/>
      <c r="DL30" s="627">
        <v>12381201</v>
      </c>
      <c r="DM30" s="622"/>
      <c r="DN30" s="622"/>
      <c r="DO30" s="622"/>
      <c r="DP30" s="622"/>
      <c r="DQ30" s="622"/>
      <c r="DR30" s="622"/>
      <c r="DS30" s="622"/>
      <c r="DT30" s="622"/>
      <c r="DU30" s="622"/>
      <c r="DV30" s="623"/>
      <c r="DW30" s="624">
        <v>11.3</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v>137725</v>
      </c>
      <c r="S31" s="622"/>
      <c r="T31" s="622"/>
      <c r="U31" s="622"/>
      <c r="V31" s="622"/>
      <c r="W31" s="622"/>
      <c r="X31" s="622"/>
      <c r="Y31" s="623"/>
      <c r="Z31" s="659">
        <v>0.1</v>
      </c>
      <c r="AA31" s="659"/>
      <c r="AB31" s="659"/>
      <c r="AC31" s="659"/>
      <c r="AD31" s="660">
        <v>137725</v>
      </c>
      <c r="AE31" s="660"/>
      <c r="AF31" s="660"/>
      <c r="AG31" s="660"/>
      <c r="AH31" s="660"/>
      <c r="AI31" s="660"/>
      <c r="AJ31" s="660"/>
      <c r="AK31" s="660"/>
      <c r="AL31" s="624">
        <v>0.1</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98</v>
      </c>
      <c r="BN31" s="684"/>
      <c r="BO31" s="684"/>
      <c r="BP31" s="684"/>
      <c r="BQ31" s="686"/>
      <c r="BR31" s="683">
        <v>99.1</v>
      </c>
      <c r="BS31" s="684"/>
      <c r="BT31" s="684"/>
      <c r="BU31" s="684"/>
      <c r="BV31" s="684"/>
      <c r="BW31" s="684"/>
      <c r="BX31" s="685">
        <v>98</v>
      </c>
      <c r="BY31" s="684"/>
      <c r="BZ31" s="684"/>
      <c r="CA31" s="684"/>
      <c r="CB31" s="686"/>
      <c r="CD31" s="642"/>
      <c r="CE31" s="643"/>
      <c r="CF31" s="618" t="s">
        <v>300</v>
      </c>
      <c r="CG31" s="619"/>
      <c r="CH31" s="619"/>
      <c r="CI31" s="619"/>
      <c r="CJ31" s="619"/>
      <c r="CK31" s="619"/>
      <c r="CL31" s="619"/>
      <c r="CM31" s="619"/>
      <c r="CN31" s="619"/>
      <c r="CO31" s="619"/>
      <c r="CP31" s="619"/>
      <c r="CQ31" s="620"/>
      <c r="CR31" s="621">
        <v>495962</v>
      </c>
      <c r="CS31" s="634"/>
      <c r="CT31" s="634"/>
      <c r="CU31" s="634"/>
      <c r="CV31" s="634"/>
      <c r="CW31" s="634"/>
      <c r="CX31" s="634"/>
      <c r="CY31" s="635"/>
      <c r="CZ31" s="624">
        <v>0.2</v>
      </c>
      <c r="DA31" s="636"/>
      <c r="DB31" s="636"/>
      <c r="DC31" s="637"/>
      <c r="DD31" s="627">
        <v>482717</v>
      </c>
      <c r="DE31" s="634"/>
      <c r="DF31" s="634"/>
      <c r="DG31" s="634"/>
      <c r="DH31" s="634"/>
      <c r="DI31" s="634"/>
      <c r="DJ31" s="634"/>
      <c r="DK31" s="635"/>
      <c r="DL31" s="627">
        <v>482717</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15918214</v>
      </c>
      <c r="S32" s="622"/>
      <c r="T32" s="622"/>
      <c r="U32" s="622"/>
      <c r="V32" s="622"/>
      <c r="W32" s="622"/>
      <c r="X32" s="622"/>
      <c r="Y32" s="623"/>
      <c r="Z32" s="659">
        <v>6.6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99.2</v>
      </c>
      <c r="BH32" s="634"/>
      <c r="BI32" s="634"/>
      <c r="BJ32" s="634"/>
      <c r="BK32" s="634"/>
      <c r="BL32" s="634"/>
      <c r="BM32" s="625">
        <v>97.9</v>
      </c>
      <c r="BN32" s="634"/>
      <c r="BO32" s="634"/>
      <c r="BP32" s="634"/>
      <c r="BQ32" s="657"/>
      <c r="BR32" s="687">
        <v>99</v>
      </c>
      <c r="BS32" s="634"/>
      <c r="BT32" s="634"/>
      <c r="BU32" s="634"/>
      <c r="BV32" s="634"/>
      <c r="BW32" s="634"/>
      <c r="BX32" s="625">
        <v>97.9</v>
      </c>
      <c r="BY32" s="634"/>
      <c r="BZ32" s="634"/>
      <c r="CA32" s="634"/>
      <c r="CB32" s="657"/>
      <c r="CD32" s="644"/>
      <c r="CE32" s="645"/>
      <c r="CF32" s="618" t="s">
        <v>304</v>
      </c>
      <c r="CG32" s="619"/>
      <c r="CH32" s="619"/>
      <c r="CI32" s="619"/>
      <c r="CJ32" s="619"/>
      <c r="CK32" s="619"/>
      <c r="CL32" s="619"/>
      <c r="CM32" s="619"/>
      <c r="CN32" s="619"/>
      <c r="CO32" s="619"/>
      <c r="CP32" s="619"/>
      <c r="CQ32" s="620"/>
      <c r="CR32" s="621">
        <v>551</v>
      </c>
      <c r="CS32" s="622"/>
      <c r="CT32" s="622"/>
      <c r="CU32" s="622"/>
      <c r="CV32" s="622"/>
      <c r="CW32" s="622"/>
      <c r="CX32" s="622"/>
      <c r="CY32" s="623"/>
      <c r="CZ32" s="624">
        <v>0</v>
      </c>
      <c r="DA32" s="636"/>
      <c r="DB32" s="636"/>
      <c r="DC32" s="637"/>
      <c r="DD32" s="627">
        <v>551</v>
      </c>
      <c r="DE32" s="622"/>
      <c r="DF32" s="622"/>
      <c r="DG32" s="622"/>
      <c r="DH32" s="622"/>
      <c r="DI32" s="622"/>
      <c r="DJ32" s="622"/>
      <c r="DK32" s="623"/>
      <c r="DL32" s="627">
        <v>551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591648</v>
      </c>
      <c r="S33" s="622"/>
      <c r="T33" s="622"/>
      <c r="U33" s="622"/>
      <c r="V33" s="622"/>
      <c r="W33" s="622"/>
      <c r="X33" s="622"/>
      <c r="Y33" s="623"/>
      <c r="Z33" s="659">
        <v>0.2</v>
      </c>
      <c r="AA33" s="659"/>
      <c r="AB33" s="659"/>
      <c r="AC33" s="659"/>
      <c r="AD33" s="660">
        <v>162361</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99.1</v>
      </c>
      <c r="BH33" s="606"/>
      <c r="BI33" s="606"/>
      <c r="BJ33" s="606"/>
      <c r="BK33" s="606"/>
      <c r="BL33" s="606"/>
      <c r="BM33" s="652">
        <v>97.9</v>
      </c>
      <c r="BN33" s="606"/>
      <c r="BO33" s="606"/>
      <c r="BP33" s="606"/>
      <c r="BQ33" s="669"/>
      <c r="BR33" s="682">
        <v>99.1</v>
      </c>
      <c r="BS33" s="606"/>
      <c r="BT33" s="606"/>
      <c r="BU33" s="606"/>
      <c r="BV33" s="606"/>
      <c r="BW33" s="606"/>
      <c r="BX33" s="652">
        <v>98</v>
      </c>
      <c r="BY33" s="606"/>
      <c r="BZ33" s="606"/>
      <c r="CA33" s="606"/>
      <c r="CB33" s="669"/>
      <c r="CD33" s="618" t="s">
        <v>307</v>
      </c>
      <c r="CE33" s="619"/>
      <c r="CF33" s="619"/>
      <c r="CG33" s="619"/>
      <c r="CH33" s="619"/>
      <c r="CI33" s="619"/>
      <c r="CJ33" s="619"/>
      <c r="CK33" s="619"/>
      <c r="CL33" s="619"/>
      <c r="CM33" s="619"/>
      <c r="CN33" s="619"/>
      <c r="CO33" s="619"/>
      <c r="CP33" s="619"/>
      <c r="CQ33" s="620"/>
      <c r="CR33" s="621">
        <v>88016247</v>
      </c>
      <c r="CS33" s="634"/>
      <c r="CT33" s="634"/>
      <c r="CU33" s="634"/>
      <c r="CV33" s="634"/>
      <c r="CW33" s="634"/>
      <c r="CX33" s="634"/>
      <c r="CY33" s="635"/>
      <c r="CZ33" s="624">
        <v>37.6</v>
      </c>
      <c r="DA33" s="636"/>
      <c r="DB33" s="636"/>
      <c r="DC33" s="637"/>
      <c r="DD33" s="627">
        <v>53610347</v>
      </c>
      <c r="DE33" s="634"/>
      <c r="DF33" s="634"/>
      <c r="DG33" s="634"/>
      <c r="DH33" s="634"/>
      <c r="DI33" s="634"/>
      <c r="DJ33" s="634"/>
      <c r="DK33" s="635"/>
      <c r="DL33" s="627">
        <v>43446110</v>
      </c>
      <c r="DM33" s="634"/>
      <c r="DN33" s="634"/>
      <c r="DO33" s="634"/>
      <c r="DP33" s="634"/>
      <c r="DQ33" s="634"/>
      <c r="DR33" s="634"/>
      <c r="DS33" s="634"/>
      <c r="DT33" s="634"/>
      <c r="DU33" s="634"/>
      <c r="DV33" s="635"/>
      <c r="DW33" s="624">
        <v>39.5</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556425</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32065874</v>
      </c>
      <c r="CS34" s="622"/>
      <c r="CT34" s="622"/>
      <c r="CU34" s="622"/>
      <c r="CV34" s="622"/>
      <c r="CW34" s="622"/>
      <c r="CX34" s="622"/>
      <c r="CY34" s="623"/>
      <c r="CZ34" s="624">
        <v>13.7</v>
      </c>
      <c r="DA34" s="636"/>
      <c r="DB34" s="636"/>
      <c r="DC34" s="637"/>
      <c r="DD34" s="627">
        <v>24560353</v>
      </c>
      <c r="DE34" s="622"/>
      <c r="DF34" s="622"/>
      <c r="DG34" s="622"/>
      <c r="DH34" s="622"/>
      <c r="DI34" s="622"/>
      <c r="DJ34" s="622"/>
      <c r="DK34" s="623"/>
      <c r="DL34" s="627">
        <v>23031740</v>
      </c>
      <c r="DM34" s="622"/>
      <c r="DN34" s="622"/>
      <c r="DO34" s="622"/>
      <c r="DP34" s="622"/>
      <c r="DQ34" s="622"/>
      <c r="DR34" s="622"/>
      <c r="DS34" s="622"/>
      <c r="DT34" s="622"/>
      <c r="DU34" s="622"/>
      <c r="DV34" s="623"/>
      <c r="DW34" s="624">
        <v>21</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6553820</v>
      </c>
      <c r="S35" s="622"/>
      <c r="T35" s="622"/>
      <c r="U35" s="622"/>
      <c r="V35" s="622"/>
      <c r="W35" s="622"/>
      <c r="X35" s="622"/>
      <c r="Y35" s="623"/>
      <c r="Z35" s="659">
        <v>2.7</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1922410</v>
      </c>
      <c r="CS35" s="634"/>
      <c r="CT35" s="634"/>
      <c r="CU35" s="634"/>
      <c r="CV35" s="634"/>
      <c r="CW35" s="634"/>
      <c r="CX35" s="634"/>
      <c r="CY35" s="635"/>
      <c r="CZ35" s="624">
        <v>0.8</v>
      </c>
      <c r="DA35" s="636"/>
      <c r="DB35" s="636"/>
      <c r="DC35" s="637"/>
      <c r="DD35" s="627">
        <v>1377756</v>
      </c>
      <c r="DE35" s="634"/>
      <c r="DF35" s="634"/>
      <c r="DG35" s="634"/>
      <c r="DH35" s="634"/>
      <c r="DI35" s="634"/>
      <c r="DJ35" s="634"/>
      <c r="DK35" s="635"/>
      <c r="DL35" s="627">
        <v>1377756</v>
      </c>
      <c r="DM35" s="634"/>
      <c r="DN35" s="634"/>
      <c r="DO35" s="634"/>
      <c r="DP35" s="634"/>
      <c r="DQ35" s="634"/>
      <c r="DR35" s="634"/>
      <c r="DS35" s="634"/>
      <c r="DT35" s="634"/>
      <c r="DU35" s="634"/>
      <c r="DV35" s="635"/>
      <c r="DW35" s="624">
        <v>1.3</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5564761</v>
      </c>
      <c r="S36" s="622"/>
      <c r="T36" s="622"/>
      <c r="U36" s="622"/>
      <c r="V36" s="622"/>
      <c r="W36" s="622"/>
      <c r="X36" s="622"/>
      <c r="Y36" s="623"/>
      <c r="Z36" s="659">
        <v>2.2999999999999998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20226176</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278638</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15364837</v>
      </c>
      <c r="CS36" s="622"/>
      <c r="CT36" s="622"/>
      <c r="CU36" s="622"/>
      <c r="CV36" s="622"/>
      <c r="CW36" s="622"/>
      <c r="CX36" s="622"/>
      <c r="CY36" s="623"/>
      <c r="CZ36" s="624">
        <v>6.6</v>
      </c>
      <c r="DA36" s="636"/>
      <c r="DB36" s="636"/>
      <c r="DC36" s="637"/>
      <c r="DD36" s="627">
        <v>13624113</v>
      </c>
      <c r="DE36" s="622"/>
      <c r="DF36" s="622"/>
      <c r="DG36" s="622"/>
      <c r="DH36" s="622"/>
      <c r="DI36" s="622"/>
      <c r="DJ36" s="622"/>
      <c r="DK36" s="623"/>
      <c r="DL36" s="627">
        <v>8976217</v>
      </c>
      <c r="DM36" s="622"/>
      <c r="DN36" s="622"/>
      <c r="DO36" s="622"/>
      <c r="DP36" s="622"/>
      <c r="DQ36" s="622"/>
      <c r="DR36" s="622"/>
      <c r="DS36" s="622"/>
      <c r="DT36" s="622"/>
      <c r="DU36" s="622"/>
      <c r="DV36" s="623"/>
      <c r="DW36" s="624">
        <v>8.1999999999999993</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24254156</v>
      </c>
      <c r="S37" s="622"/>
      <c r="T37" s="622"/>
      <c r="U37" s="622"/>
      <c r="V37" s="622"/>
      <c r="W37" s="622"/>
      <c r="X37" s="622"/>
      <c r="Y37" s="623"/>
      <c r="Z37" s="659">
        <v>10.1</v>
      </c>
      <c r="AA37" s="659"/>
      <c r="AB37" s="659"/>
      <c r="AC37" s="659"/>
      <c r="AD37" s="660">
        <v>69</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4485894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173189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73802</v>
      </c>
      <c r="CS37" s="634"/>
      <c r="CT37" s="634"/>
      <c r="CU37" s="634"/>
      <c r="CV37" s="634"/>
      <c r="CW37" s="634"/>
      <c r="CX37" s="634"/>
      <c r="CY37" s="635"/>
      <c r="CZ37" s="624">
        <v>0</v>
      </c>
      <c r="DA37" s="636"/>
      <c r="DB37" s="636"/>
      <c r="DC37" s="637"/>
      <c r="DD37" s="627">
        <v>73802</v>
      </c>
      <c r="DE37" s="634"/>
      <c r="DF37" s="634"/>
      <c r="DG37" s="634"/>
      <c r="DH37" s="634"/>
      <c r="DI37" s="634"/>
      <c r="DJ37" s="634"/>
      <c r="DK37" s="635"/>
      <c r="DL37" s="627">
        <v>73802</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13554300</v>
      </c>
      <c r="S38" s="622"/>
      <c r="T38" s="622"/>
      <c r="U38" s="622"/>
      <c r="V38" s="622"/>
      <c r="W38" s="622"/>
      <c r="X38" s="622"/>
      <c r="Y38" s="623"/>
      <c r="Z38" s="659">
        <v>5.6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643463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62573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14938740</v>
      </c>
      <c r="CS38" s="622"/>
      <c r="CT38" s="622"/>
      <c r="CU38" s="622"/>
      <c r="CV38" s="622"/>
      <c r="CW38" s="622"/>
      <c r="CX38" s="622"/>
      <c r="CY38" s="623"/>
      <c r="CZ38" s="624">
        <v>6.4</v>
      </c>
      <c r="DA38" s="636"/>
      <c r="DB38" s="636"/>
      <c r="DC38" s="637"/>
      <c r="DD38" s="627">
        <v>11878513</v>
      </c>
      <c r="DE38" s="622"/>
      <c r="DF38" s="622"/>
      <c r="DG38" s="622"/>
      <c r="DH38" s="622"/>
      <c r="DI38" s="622"/>
      <c r="DJ38" s="622"/>
      <c r="DK38" s="623"/>
      <c r="DL38" s="627">
        <v>10060397</v>
      </c>
      <c r="DM38" s="622"/>
      <c r="DN38" s="622"/>
      <c r="DO38" s="622"/>
      <c r="DP38" s="622"/>
      <c r="DQ38" s="622"/>
      <c r="DR38" s="622"/>
      <c r="DS38" s="622"/>
      <c r="DT38" s="622"/>
      <c r="DU38" s="622"/>
      <c r="DV38" s="623"/>
      <c r="DW38" s="624">
        <v>9.1999999999999993</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158079</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91399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1102159</v>
      </c>
      <c r="CS39" s="634"/>
      <c r="CT39" s="634"/>
      <c r="CU39" s="634"/>
      <c r="CV39" s="634"/>
      <c r="CW39" s="634"/>
      <c r="CX39" s="634"/>
      <c r="CY39" s="635"/>
      <c r="CZ39" s="624">
        <v>0.5</v>
      </c>
      <c r="DA39" s="636"/>
      <c r="DB39" s="636"/>
      <c r="DC39" s="637"/>
      <c r="DD39" s="627">
        <v>887899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349900</v>
      </c>
      <c r="S40" s="622"/>
      <c r="T40" s="622"/>
      <c r="U40" s="622"/>
      <c r="V40" s="622"/>
      <c r="W40" s="622"/>
      <c r="X40" s="622"/>
      <c r="Y40" s="623"/>
      <c r="Z40" s="659">
        <v>0.1</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22622227</v>
      </c>
      <c r="CS40" s="622"/>
      <c r="CT40" s="622"/>
      <c r="CU40" s="622"/>
      <c r="CV40" s="622"/>
      <c r="CW40" s="622"/>
      <c r="CX40" s="622"/>
      <c r="CY40" s="623"/>
      <c r="CZ40" s="624">
        <v>9.6999999999999993</v>
      </c>
      <c r="DA40" s="636"/>
      <c r="DB40" s="636"/>
      <c r="DC40" s="637"/>
      <c r="DD40" s="627">
        <v>1281713</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241033466</v>
      </c>
      <c r="S41" s="646"/>
      <c r="T41" s="646"/>
      <c r="U41" s="646"/>
      <c r="V41" s="646"/>
      <c r="W41" s="646"/>
      <c r="X41" s="646"/>
      <c r="Y41" s="649"/>
      <c r="Z41" s="650">
        <v>100</v>
      </c>
      <c r="AA41" s="650"/>
      <c r="AB41" s="650"/>
      <c r="AC41" s="650"/>
      <c r="AD41" s="651">
        <v>109575688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3800018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11138722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357</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34042756</v>
      </c>
      <c r="CS42" s="634"/>
      <c r="CT42" s="634"/>
      <c r="CU42" s="634"/>
      <c r="CV42" s="634"/>
      <c r="CW42" s="634"/>
      <c r="CX42" s="634"/>
      <c r="CY42" s="635"/>
      <c r="CZ42" s="624">
        <v>14.5</v>
      </c>
      <c r="DA42" s="636"/>
      <c r="DB42" s="636"/>
      <c r="DC42" s="637"/>
      <c r="DD42" s="627">
        <v>6850757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851944</v>
      </c>
      <c r="CS43" s="634"/>
      <c r="CT43" s="634"/>
      <c r="CU43" s="634"/>
      <c r="CV43" s="634"/>
      <c r="CW43" s="634"/>
      <c r="CX43" s="634"/>
      <c r="CY43" s="635"/>
      <c r="CZ43" s="624">
        <v>0.4</v>
      </c>
      <c r="DA43" s="636"/>
      <c r="DB43" s="636"/>
      <c r="DC43" s="637"/>
      <c r="DD43" s="627">
        <v>851944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34042756</v>
      </c>
      <c r="CS44" s="622"/>
      <c r="CT44" s="622"/>
      <c r="CU44" s="622"/>
      <c r="CV44" s="622"/>
      <c r="CW44" s="622"/>
      <c r="CX44" s="622"/>
      <c r="CY44" s="623"/>
      <c r="CZ44" s="624">
        <v>14.5</v>
      </c>
      <c r="DA44" s="625"/>
      <c r="DB44" s="625"/>
      <c r="DC44" s="626"/>
      <c r="DD44" s="627">
        <v>6850757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16738286</v>
      </c>
      <c r="CS45" s="634"/>
      <c r="CT45" s="634"/>
      <c r="CU45" s="634"/>
      <c r="CV45" s="634"/>
      <c r="CW45" s="634"/>
      <c r="CX45" s="634"/>
      <c r="CY45" s="635"/>
      <c r="CZ45" s="624">
        <v>7.1</v>
      </c>
      <c r="DA45" s="636"/>
      <c r="DB45" s="636"/>
      <c r="DC45" s="637"/>
      <c r="DD45" s="627">
        <v>808578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17222299</v>
      </c>
      <c r="CS46" s="622"/>
      <c r="CT46" s="622"/>
      <c r="CU46" s="622"/>
      <c r="CV46" s="622"/>
      <c r="CW46" s="622"/>
      <c r="CX46" s="622"/>
      <c r="CY46" s="623"/>
      <c r="CZ46" s="624">
        <v>7.4</v>
      </c>
      <c r="DA46" s="625"/>
      <c r="DB46" s="625"/>
      <c r="DC46" s="626"/>
      <c r="DD46" s="627">
        <v>5994388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234161210</v>
      </c>
      <c r="CS49" s="606"/>
      <c r="CT49" s="606"/>
      <c r="CU49" s="606"/>
      <c r="CV49" s="606"/>
      <c r="CW49" s="606"/>
      <c r="CX49" s="606"/>
      <c r="CY49" s="607"/>
      <c r="CZ49" s="608">
        <v>100</v>
      </c>
      <c r="DA49" s="609"/>
      <c r="DB49" s="609"/>
      <c r="DC49" s="610"/>
      <c r="DD49" s="611">
        <v>125520429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YBR63oAIiwv5w0+/fGcYqB6RyAIb5000p/jxrTAiTMNNZ974ushBDPhkabcDkHDSTxqnEKhuAiKoNtm2+izZdA==" saltValue="QhAtvooMjcndbLHtIxaup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236886</v>
      </c>
      <c r="R7" s="1103"/>
      <c r="S7" s="1103"/>
      <c r="T7" s="1103"/>
      <c r="U7" s="1103"/>
      <c r="V7" s="1103">
        <v>230700</v>
      </c>
      <c r="W7" s="1103"/>
      <c r="X7" s="1103"/>
      <c r="Y7" s="1103"/>
      <c r="Z7" s="1103"/>
      <c r="AA7" s="1103">
        <v>6186</v>
      </c>
      <c r="AB7" s="1103"/>
      <c r="AC7" s="1103"/>
      <c r="AD7" s="1103"/>
      <c r="AE7" s="1104"/>
      <c r="AF7" s="1105">
        <v>3183</v>
      </c>
      <c r="AG7" s="1106"/>
      <c r="AH7" s="1106"/>
      <c r="AI7" s="1106"/>
      <c r="AJ7" s="1107"/>
      <c r="AK7" s="1108">
        <v>6553</v>
      </c>
      <c r="AL7" s="1109"/>
      <c r="AM7" s="1109"/>
      <c r="AN7" s="1109"/>
      <c r="AO7" s="1109"/>
      <c r="AP7" s="1109">
        <v>135675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564</v>
      </c>
      <c r="BT7" s="1100"/>
      <c r="BU7" s="1100"/>
      <c r="BV7" s="1100"/>
      <c r="BW7" s="1100"/>
      <c r="BX7" s="1100"/>
      <c r="BY7" s="1100"/>
      <c r="BZ7" s="1100"/>
      <c r="CA7" s="1100"/>
      <c r="CB7" s="1100"/>
      <c r="CC7" s="1100"/>
      <c r="CD7" s="1100"/>
      <c r="CE7" s="1100"/>
      <c r="CF7" s="1100"/>
      <c r="CG7" s="1112"/>
      <c r="CH7" s="1096">
        <v>14</v>
      </c>
      <c r="CI7" s="1097"/>
      <c r="CJ7" s="1097"/>
      <c r="CK7" s="1097"/>
      <c r="CL7" s="1098"/>
      <c r="CM7" s="1096">
        <v>853</v>
      </c>
      <c r="CN7" s="1097"/>
      <c r="CO7" s="1097"/>
      <c r="CP7" s="1097"/>
      <c r="CQ7" s="1098"/>
      <c r="CR7" s="1096">
        <v>5</v>
      </c>
      <c r="CS7" s="1097"/>
      <c r="CT7" s="1097"/>
      <c r="CU7" s="1097"/>
      <c r="CV7" s="1098"/>
      <c r="CW7" s="1096">
        <v>102</v>
      </c>
      <c r="CX7" s="1097"/>
      <c r="CY7" s="1097"/>
      <c r="CZ7" s="1097"/>
      <c r="DA7" s="1098"/>
      <c r="DB7" s="1096" t="s">
        <v>577</v>
      </c>
      <c r="DC7" s="1097"/>
      <c r="DD7" s="1097"/>
      <c r="DE7" s="1097"/>
      <c r="DF7" s="1098"/>
      <c r="DG7" s="1096" t="s">
        <v>577</v>
      </c>
      <c r="DH7" s="1097"/>
      <c r="DI7" s="1097"/>
      <c r="DJ7" s="1097"/>
      <c r="DK7" s="1098"/>
      <c r="DL7" s="1096" t="s">
        <v>577</v>
      </c>
      <c r="DM7" s="1097"/>
      <c r="DN7" s="1097"/>
      <c r="DO7" s="1097"/>
      <c r="DP7" s="1098"/>
      <c r="DQ7" s="1096" t="s">
        <v>497</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2472</v>
      </c>
      <c r="R8" s="1039"/>
      <c r="S8" s="1039"/>
      <c r="T8" s="1039"/>
      <c r="U8" s="1039"/>
      <c r="V8" s="1039">
        <v>2316</v>
      </c>
      <c r="W8" s="1039"/>
      <c r="X8" s="1039"/>
      <c r="Y8" s="1039"/>
      <c r="Z8" s="1039"/>
      <c r="AA8" s="1039">
        <v>156</v>
      </c>
      <c r="AB8" s="1039"/>
      <c r="AC8" s="1039"/>
      <c r="AD8" s="1039"/>
      <c r="AE8" s="1040"/>
      <c r="AF8" s="1035">
        <v>0</v>
      </c>
      <c r="AG8" s="1036"/>
      <c r="AH8" s="1036"/>
      <c r="AI8" s="1036"/>
      <c r="AJ8" s="1037"/>
      <c r="AK8" s="1080">
        <v>692</v>
      </c>
      <c r="AL8" s="1081"/>
      <c r="AM8" s="1081"/>
      <c r="AN8" s="1081"/>
      <c r="AO8" s="1081"/>
      <c r="AP8" s="1081">
        <v>4827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565</v>
      </c>
      <c r="BT8" s="993"/>
      <c r="BU8" s="993"/>
      <c r="BV8" s="993"/>
      <c r="BW8" s="993"/>
      <c r="BX8" s="993"/>
      <c r="BY8" s="993"/>
      <c r="BZ8" s="993"/>
      <c r="CA8" s="993"/>
      <c r="CB8" s="993"/>
      <c r="CC8" s="993"/>
      <c r="CD8" s="993"/>
      <c r="CE8" s="993"/>
      <c r="CF8" s="993"/>
      <c r="CG8" s="1014"/>
      <c r="CH8" s="989" t="s">
        <v>497</v>
      </c>
      <c r="CI8" s="990"/>
      <c r="CJ8" s="990"/>
      <c r="CK8" s="990"/>
      <c r="CL8" s="991"/>
      <c r="CM8" s="989">
        <v>53</v>
      </c>
      <c r="CN8" s="990"/>
      <c r="CO8" s="990"/>
      <c r="CP8" s="990"/>
      <c r="CQ8" s="991"/>
      <c r="CR8" s="989">
        <v>10</v>
      </c>
      <c r="CS8" s="990"/>
      <c r="CT8" s="990"/>
      <c r="CU8" s="990"/>
      <c r="CV8" s="991"/>
      <c r="CW8" s="989">
        <v>31</v>
      </c>
      <c r="CX8" s="990"/>
      <c r="CY8" s="990"/>
      <c r="CZ8" s="990"/>
      <c r="DA8" s="991"/>
      <c r="DB8" s="989" t="s">
        <v>497</v>
      </c>
      <c r="DC8" s="990"/>
      <c r="DD8" s="990"/>
      <c r="DE8" s="990"/>
      <c r="DF8" s="991"/>
      <c r="DG8" s="989" t="s">
        <v>497</v>
      </c>
      <c r="DH8" s="990"/>
      <c r="DI8" s="990"/>
      <c r="DJ8" s="990"/>
      <c r="DK8" s="991"/>
      <c r="DL8" s="989" t="s">
        <v>497</v>
      </c>
      <c r="DM8" s="990"/>
      <c r="DN8" s="990"/>
      <c r="DO8" s="990"/>
      <c r="DP8" s="991"/>
      <c r="DQ8" s="989">
        <v>31</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1463</v>
      </c>
      <c r="R9" s="1039"/>
      <c r="S9" s="1039"/>
      <c r="T9" s="1039"/>
      <c r="U9" s="1039"/>
      <c r="V9" s="1039">
        <v>1436</v>
      </c>
      <c r="W9" s="1039"/>
      <c r="X9" s="1039"/>
      <c r="Y9" s="1039"/>
      <c r="Z9" s="1039"/>
      <c r="AA9" s="1039">
        <v>27</v>
      </c>
      <c r="AB9" s="1039"/>
      <c r="AC9" s="1039"/>
      <c r="AD9" s="1039"/>
      <c r="AE9" s="1040"/>
      <c r="AF9" s="1035">
        <v>0</v>
      </c>
      <c r="AG9" s="1036"/>
      <c r="AH9" s="1036"/>
      <c r="AI9" s="1036"/>
      <c r="AJ9" s="1037"/>
      <c r="AK9" s="1080">
        <v>366</v>
      </c>
      <c r="AL9" s="1081"/>
      <c r="AM9" s="1081"/>
      <c r="AN9" s="1081"/>
      <c r="AO9" s="1081"/>
      <c r="AP9" s="1081">
        <v>2761</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571</v>
      </c>
      <c r="BT9" s="993"/>
      <c r="BU9" s="993"/>
      <c r="BV9" s="993"/>
      <c r="BW9" s="993"/>
      <c r="BX9" s="993"/>
      <c r="BY9" s="993"/>
      <c r="BZ9" s="993"/>
      <c r="CA9" s="993"/>
      <c r="CB9" s="993"/>
      <c r="CC9" s="993"/>
      <c r="CD9" s="993"/>
      <c r="CE9" s="993"/>
      <c r="CF9" s="993"/>
      <c r="CG9" s="1014"/>
      <c r="CH9" s="989">
        <v>0</v>
      </c>
      <c r="CI9" s="990"/>
      <c r="CJ9" s="990"/>
      <c r="CK9" s="990"/>
      <c r="CL9" s="991"/>
      <c r="CM9" s="989">
        <v>252</v>
      </c>
      <c r="CN9" s="990"/>
      <c r="CO9" s="990"/>
      <c r="CP9" s="990"/>
      <c r="CQ9" s="991"/>
      <c r="CR9" s="989">
        <v>200</v>
      </c>
      <c r="CS9" s="990"/>
      <c r="CT9" s="990"/>
      <c r="CU9" s="990"/>
      <c r="CV9" s="991"/>
      <c r="CW9" s="989">
        <v>6</v>
      </c>
      <c r="CX9" s="990"/>
      <c r="CY9" s="990"/>
      <c r="CZ9" s="990"/>
      <c r="DA9" s="991"/>
      <c r="DB9" s="989" t="s">
        <v>497</v>
      </c>
      <c r="DC9" s="990"/>
      <c r="DD9" s="990"/>
      <c r="DE9" s="990"/>
      <c r="DF9" s="991"/>
      <c r="DG9" s="989" t="s">
        <v>497</v>
      </c>
      <c r="DH9" s="990"/>
      <c r="DI9" s="990"/>
      <c r="DJ9" s="990"/>
      <c r="DK9" s="991"/>
      <c r="DL9" s="989" t="s">
        <v>497</v>
      </c>
      <c r="DM9" s="990"/>
      <c r="DN9" s="990"/>
      <c r="DO9" s="990"/>
      <c r="DP9" s="991"/>
      <c r="DQ9" s="989" t="s">
        <v>497</v>
      </c>
      <c r="DR9" s="990"/>
      <c r="DS9" s="990"/>
      <c r="DT9" s="990"/>
      <c r="DU9" s="991"/>
      <c r="DV9" s="992"/>
      <c r="DW9" s="993"/>
      <c r="DX9" s="993"/>
      <c r="DY9" s="993"/>
      <c r="DZ9" s="994"/>
      <c r="EA9" s="234"/>
    </row>
    <row r="10" spans="1:131" s="235" customFormat="1" ht="26.25" customHeight="1" x14ac:dyDescent="0.15">
      <c r="A10" s="238">
        <v>4</v>
      </c>
      <c r="B10" s="1030" t="s">
        <v>377</v>
      </c>
      <c r="C10" s="1031"/>
      <c r="D10" s="1031"/>
      <c r="E10" s="1031"/>
      <c r="F10" s="1031"/>
      <c r="G10" s="1031"/>
      <c r="H10" s="1031"/>
      <c r="I10" s="1031"/>
      <c r="J10" s="1031"/>
      <c r="K10" s="1031"/>
      <c r="L10" s="1031"/>
      <c r="M10" s="1031"/>
      <c r="N10" s="1031"/>
      <c r="O10" s="1031"/>
      <c r="P10" s="1032"/>
      <c r="Q10" s="1038">
        <v>463</v>
      </c>
      <c r="R10" s="1039"/>
      <c r="S10" s="1039"/>
      <c r="T10" s="1039"/>
      <c r="U10" s="1039"/>
      <c r="V10" s="1039">
        <v>405</v>
      </c>
      <c r="W10" s="1039"/>
      <c r="X10" s="1039"/>
      <c r="Y10" s="1039"/>
      <c r="Z10" s="1039"/>
      <c r="AA10" s="1039">
        <v>59</v>
      </c>
      <c r="AB10" s="1039"/>
      <c r="AC10" s="1039"/>
      <c r="AD10" s="1039"/>
      <c r="AE10" s="1040"/>
      <c r="AF10" s="1035">
        <v>59</v>
      </c>
      <c r="AG10" s="1036"/>
      <c r="AH10" s="1036"/>
      <c r="AI10" s="1036"/>
      <c r="AJ10" s="1037"/>
      <c r="AK10" s="1080">
        <v>1</v>
      </c>
      <c r="AL10" s="1081"/>
      <c r="AM10" s="1081"/>
      <c r="AN10" s="1081"/>
      <c r="AO10" s="1081"/>
      <c r="AP10" s="1081">
        <v>0</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566</v>
      </c>
      <c r="BT10" s="993"/>
      <c r="BU10" s="993"/>
      <c r="BV10" s="993"/>
      <c r="BW10" s="993"/>
      <c r="BX10" s="993"/>
      <c r="BY10" s="993"/>
      <c r="BZ10" s="993"/>
      <c r="CA10" s="993"/>
      <c r="CB10" s="993"/>
      <c r="CC10" s="993"/>
      <c r="CD10" s="993"/>
      <c r="CE10" s="993"/>
      <c r="CF10" s="993"/>
      <c r="CG10" s="1014"/>
      <c r="CH10" s="989">
        <v>0</v>
      </c>
      <c r="CI10" s="990"/>
      <c r="CJ10" s="990"/>
      <c r="CK10" s="990"/>
      <c r="CL10" s="991"/>
      <c r="CM10" s="989">
        <v>154</v>
      </c>
      <c r="CN10" s="990"/>
      <c r="CO10" s="990"/>
      <c r="CP10" s="990"/>
      <c r="CQ10" s="991"/>
      <c r="CR10" s="989">
        <v>10</v>
      </c>
      <c r="CS10" s="990"/>
      <c r="CT10" s="990"/>
      <c r="CU10" s="990"/>
      <c r="CV10" s="991"/>
      <c r="CW10" s="989">
        <v>169</v>
      </c>
      <c r="CX10" s="990"/>
      <c r="CY10" s="990"/>
      <c r="CZ10" s="990"/>
      <c r="DA10" s="991"/>
      <c r="DB10" s="989" t="s">
        <v>497</v>
      </c>
      <c r="DC10" s="990"/>
      <c r="DD10" s="990"/>
      <c r="DE10" s="990"/>
      <c r="DF10" s="991"/>
      <c r="DG10" s="989" t="s">
        <v>497</v>
      </c>
      <c r="DH10" s="990"/>
      <c r="DI10" s="990"/>
      <c r="DJ10" s="990"/>
      <c r="DK10" s="991"/>
      <c r="DL10" s="989" t="s">
        <v>497</v>
      </c>
      <c r="DM10" s="990"/>
      <c r="DN10" s="990"/>
      <c r="DO10" s="990"/>
      <c r="DP10" s="991"/>
      <c r="DQ10" s="989" t="s">
        <v>497</v>
      </c>
      <c r="DR10" s="990"/>
      <c r="DS10" s="990"/>
      <c r="DT10" s="990"/>
      <c r="DU10" s="991"/>
      <c r="DV10" s="992"/>
      <c r="DW10" s="993"/>
      <c r="DX10" s="993"/>
      <c r="DY10" s="993"/>
      <c r="DZ10" s="994"/>
      <c r="EA10" s="234"/>
    </row>
    <row r="11" spans="1:131" s="235" customFormat="1" ht="26.25" customHeight="1" x14ac:dyDescent="0.15">
      <c r="A11" s="238">
        <v>5</v>
      </c>
      <c r="B11" s="1030" t="s">
        <v>378</v>
      </c>
      <c r="C11" s="1031"/>
      <c r="D11" s="1031"/>
      <c r="E11" s="1031"/>
      <c r="F11" s="1031"/>
      <c r="G11" s="1031"/>
      <c r="H11" s="1031"/>
      <c r="I11" s="1031"/>
      <c r="J11" s="1031"/>
      <c r="K11" s="1031"/>
      <c r="L11" s="1031"/>
      <c r="M11" s="1031"/>
      <c r="N11" s="1031"/>
      <c r="O11" s="1031"/>
      <c r="P11" s="1032"/>
      <c r="Q11" s="1038">
        <v>353</v>
      </c>
      <c r="R11" s="1039"/>
      <c r="S11" s="1039"/>
      <c r="T11" s="1039"/>
      <c r="U11" s="1039"/>
      <c r="V11" s="1039">
        <v>43</v>
      </c>
      <c r="W11" s="1039"/>
      <c r="X11" s="1039"/>
      <c r="Y11" s="1039"/>
      <c r="Z11" s="1039"/>
      <c r="AA11" s="1039">
        <v>311</v>
      </c>
      <c r="AB11" s="1039"/>
      <c r="AC11" s="1039"/>
      <c r="AD11" s="1039"/>
      <c r="AE11" s="1040"/>
      <c r="AF11" s="1035">
        <v>311</v>
      </c>
      <c r="AG11" s="1036"/>
      <c r="AH11" s="1036"/>
      <c r="AI11" s="1036"/>
      <c r="AJ11" s="1037"/>
      <c r="AK11" s="1080">
        <v>9</v>
      </c>
      <c r="AL11" s="1081"/>
      <c r="AM11" s="1081"/>
      <c r="AN11" s="1081"/>
      <c r="AO11" s="1081"/>
      <c r="AP11" s="1081">
        <v>0</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t="s">
        <v>578</v>
      </c>
      <c r="BS11" s="992" t="s">
        <v>567</v>
      </c>
      <c r="BT11" s="993"/>
      <c r="BU11" s="993"/>
      <c r="BV11" s="993"/>
      <c r="BW11" s="993"/>
      <c r="BX11" s="993"/>
      <c r="BY11" s="993"/>
      <c r="BZ11" s="993"/>
      <c r="CA11" s="993"/>
      <c r="CB11" s="993"/>
      <c r="CC11" s="993"/>
      <c r="CD11" s="993"/>
      <c r="CE11" s="993"/>
      <c r="CF11" s="993"/>
      <c r="CG11" s="1014"/>
      <c r="CH11" s="989">
        <v>80</v>
      </c>
      <c r="CI11" s="990"/>
      <c r="CJ11" s="990"/>
      <c r="CK11" s="990"/>
      <c r="CL11" s="991"/>
      <c r="CM11" s="989">
        <v>2924</v>
      </c>
      <c r="CN11" s="990"/>
      <c r="CO11" s="990"/>
      <c r="CP11" s="990"/>
      <c r="CQ11" s="991"/>
      <c r="CR11" s="989">
        <v>10</v>
      </c>
      <c r="CS11" s="990"/>
      <c r="CT11" s="990"/>
      <c r="CU11" s="990"/>
      <c r="CV11" s="991"/>
      <c r="CW11" s="989" t="s">
        <v>572</v>
      </c>
      <c r="CX11" s="990"/>
      <c r="CY11" s="990"/>
      <c r="CZ11" s="990"/>
      <c r="DA11" s="991"/>
      <c r="DB11" s="989">
        <v>500</v>
      </c>
      <c r="DC11" s="990"/>
      <c r="DD11" s="990"/>
      <c r="DE11" s="990"/>
      <c r="DF11" s="991"/>
      <c r="DG11" s="989">
        <v>1780</v>
      </c>
      <c r="DH11" s="990"/>
      <c r="DI11" s="990"/>
      <c r="DJ11" s="990"/>
      <c r="DK11" s="991"/>
      <c r="DL11" s="989" t="s">
        <v>572</v>
      </c>
      <c r="DM11" s="990"/>
      <c r="DN11" s="990"/>
      <c r="DO11" s="990"/>
      <c r="DP11" s="991"/>
      <c r="DQ11" s="989" t="s">
        <v>572</v>
      </c>
      <c r="DR11" s="990"/>
      <c r="DS11" s="990"/>
      <c r="DT11" s="990"/>
      <c r="DU11" s="991"/>
      <c r="DV11" s="992"/>
      <c r="DW11" s="993"/>
      <c r="DX11" s="993"/>
      <c r="DY11" s="993"/>
      <c r="DZ11" s="994"/>
      <c r="EA11" s="234"/>
    </row>
    <row r="12" spans="1:131" s="235" customFormat="1" ht="26.25" customHeight="1" x14ac:dyDescent="0.15">
      <c r="A12" s="238">
        <v>6</v>
      </c>
      <c r="B12" s="1030" t="s">
        <v>379</v>
      </c>
      <c r="C12" s="1031"/>
      <c r="D12" s="1031"/>
      <c r="E12" s="1031"/>
      <c r="F12" s="1031"/>
      <c r="G12" s="1031"/>
      <c r="H12" s="1031"/>
      <c r="I12" s="1031"/>
      <c r="J12" s="1031"/>
      <c r="K12" s="1031"/>
      <c r="L12" s="1031"/>
      <c r="M12" s="1031"/>
      <c r="N12" s="1031"/>
      <c r="O12" s="1031"/>
      <c r="P12" s="1032"/>
      <c r="Q12" s="1038">
        <v>340</v>
      </c>
      <c r="R12" s="1039"/>
      <c r="S12" s="1039"/>
      <c r="T12" s="1039"/>
      <c r="U12" s="1039"/>
      <c r="V12" s="1039">
        <v>283</v>
      </c>
      <c r="W12" s="1039"/>
      <c r="X12" s="1039"/>
      <c r="Y12" s="1039"/>
      <c r="Z12" s="1039"/>
      <c r="AA12" s="1039">
        <v>57</v>
      </c>
      <c r="AB12" s="1039"/>
      <c r="AC12" s="1039"/>
      <c r="AD12" s="1039"/>
      <c r="AE12" s="1040"/>
      <c r="AF12" s="1035" t="s">
        <v>122</v>
      </c>
      <c r="AG12" s="1036"/>
      <c r="AH12" s="1036"/>
      <c r="AI12" s="1036"/>
      <c r="AJ12" s="1037"/>
      <c r="AK12" s="1080">
        <v>340</v>
      </c>
      <c r="AL12" s="1081"/>
      <c r="AM12" s="1081"/>
      <c r="AN12" s="1081"/>
      <c r="AO12" s="1081"/>
      <c r="AP12" s="1081">
        <v>469</v>
      </c>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568</v>
      </c>
      <c r="BT12" s="993"/>
      <c r="BU12" s="993"/>
      <c r="BV12" s="993"/>
      <c r="BW12" s="993"/>
      <c r="BX12" s="993"/>
      <c r="BY12" s="993"/>
      <c r="BZ12" s="993"/>
      <c r="CA12" s="993"/>
      <c r="CB12" s="993"/>
      <c r="CC12" s="993"/>
      <c r="CD12" s="993"/>
      <c r="CE12" s="993"/>
      <c r="CF12" s="993"/>
      <c r="CG12" s="1014"/>
      <c r="CH12" s="989">
        <v>-22</v>
      </c>
      <c r="CI12" s="990"/>
      <c r="CJ12" s="990"/>
      <c r="CK12" s="990"/>
      <c r="CL12" s="991"/>
      <c r="CM12" s="989">
        <v>638</v>
      </c>
      <c r="CN12" s="990"/>
      <c r="CO12" s="990"/>
      <c r="CP12" s="990"/>
      <c r="CQ12" s="991"/>
      <c r="CR12" s="989">
        <v>110</v>
      </c>
      <c r="CS12" s="990"/>
      <c r="CT12" s="990"/>
      <c r="CU12" s="990"/>
      <c r="CV12" s="991"/>
      <c r="CW12" s="989">
        <v>67</v>
      </c>
      <c r="CX12" s="990"/>
      <c r="CY12" s="990"/>
      <c r="CZ12" s="990"/>
      <c r="DA12" s="991"/>
      <c r="DB12" s="989" t="s">
        <v>497</v>
      </c>
      <c r="DC12" s="990"/>
      <c r="DD12" s="990"/>
      <c r="DE12" s="990"/>
      <c r="DF12" s="991"/>
      <c r="DG12" s="989" t="s">
        <v>497</v>
      </c>
      <c r="DH12" s="990"/>
      <c r="DI12" s="990"/>
      <c r="DJ12" s="990"/>
      <c r="DK12" s="991"/>
      <c r="DL12" s="989" t="s">
        <v>497</v>
      </c>
      <c r="DM12" s="990"/>
      <c r="DN12" s="990"/>
      <c r="DO12" s="990"/>
      <c r="DP12" s="991"/>
      <c r="DQ12" s="989" t="s">
        <v>572</v>
      </c>
      <c r="DR12" s="990"/>
      <c r="DS12" s="990"/>
      <c r="DT12" s="990"/>
      <c r="DU12" s="991"/>
      <c r="DV12" s="992"/>
      <c r="DW12" s="993"/>
      <c r="DX12" s="993"/>
      <c r="DY12" s="993"/>
      <c r="DZ12" s="994"/>
      <c r="EA12" s="234"/>
    </row>
    <row r="13" spans="1:131" s="235" customFormat="1" ht="26.25" customHeight="1" x14ac:dyDescent="0.15">
      <c r="A13" s="238">
        <v>7</v>
      </c>
      <c r="B13" s="1030" t="s">
        <v>380</v>
      </c>
      <c r="C13" s="1031"/>
      <c r="D13" s="1031"/>
      <c r="E13" s="1031"/>
      <c r="F13" s="1031"/>
      <c r="G13" s="1031"/>
      <c r="H13" s="1031"/>
      <c r="I13" s="1031"/>
      <c r="J13" s="1031"/>
      <c r="K13" s="1031"/>
      <c r="L13" s="1031"/>
      <c r="M13" s="1031"/>
      <c r="N13" s="1031"/>
      <c r="O13" s="1031"/>
      <c r="P13" s="1032"/>
      <c r="Q13" s="1038">
        <v>939</v>
      </c>
      <c r="R13" s="1039"/>
      <c r="S13" s="1039"/>
      <c r="T13" s="1039"/>
      <c r="U13" s="1039"/>
      <c r="V13" s="1039">
        <v>862</v>
      </c>
      <c r="W13" s="1039"/>
      <c r="X13" s="1039"/>
      <c r="Y13" s="1039"/>
      <c r="Z13" s="1039"/>
      <c r="AA13" s="1039">
        <v>77</v>
      </c>
      <c r="AB13" s="1039"/>
      <c r="AC13" s="1039"/>
      <c r="AD13" s="1039"/>
      <c r="AE13" s="1040"/>
      <c r="AF13" s="1035">
        <v>0</v>
      </c>
      <c r="AG13" s="1036"/>
      <c r="AH13" s="1036"/>
      <c r="AI13" s="1036"/>
      <c r="AJ13" s="1037"/>
      <c r="AK13" s="1080">
        <v>332</v>
      </c>
      <c r="AL13" s="1081"/>
      <c r="AM13" s="1081"/>
      <c r="AN13" s="1081"/>
      <c r="AO13" s="1081"/>
      <c r="AP13" s="1081">
        <v>1403</v>
      </c>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569</v>
      </c>
      <c r="BT13" s="993"/>
      <c r="BU13" s="993"/>
      <c r="BV13" s="993"/>
      <c r="BW13" s="993"/>
      <c r="BX13" s="993"/>
      <c r="BY13" s="993"/>
      <c r="BZ13" s="993"/>
      <c r="CA13" s="993"/>
      <c r="CB13" s="993"/>
      <c r="CC13" s="993"/>
      <c r="CD13" s="993"/>
      <c r="CE13" s="993"/>
      <c r="CF13" s="993"/>
      <c r="CG13" s="1014"/>
      <c r="CH13" s="989">
        <v>-3</v>
      </c>
      <c r="CI13" s="990"/>
      <c r="CJ13" s="990"/>
      <c r="CK13" s="990"/>
      <c r="CL13" s="991"/>
      <c r="CM13" s="989">
        <v>295</v>
      </c>
      <c r="CN13" s="990"/>
      <c r="CO13" s="990"/>
      <c r="CP13" s="990"/>
      <c r="CQ13" s="991"/>
      <c r="CR13" s="989">
        <v>408</v>
      </c>
      <c r="CS13" s="990"/>
      <c r="CT13" s="990"/>
      <c r="CU13" s="990"/>
      <c r="CV13" s="991"/>
      <c r="CW13" s="989" t="s">
        <v>577</v>
      </c>
      <c r="CX13" s="990"/>
      <c r="CY13" s="990"/>
      <c r="CZ13" s="990"/>
      <c r="DA13" s="991"/>
      <c r="DB13" s="989" t="s">
        <v>577</v>
      </c>
      <c r="DC13" s="990"/>
      <c r="DD13" s="990"/>
      <c r="DE13" s="990"/>
      <c r="DF13" s="991"/>
      <c r="DG13" s="989" t="s">
        <v>577</v>
      </c>
      <c r="DH13" s="990"/>
      <c r="DI13" s="990"/>
      <c r="DJ13" s="990"/>
      <c r="DK13" s="991"/>
      <c r="DL13" s="989" t="s">
        <v>577</v>
      </c>
      <c r="DM13" s="990"/>
      <c r="DN13" s="990"/>
      <c r="DO13" s="990"/>
      <c r="DP13" s="991"/>
      <c r="DQ13" s="989" t="s">
        <v>577</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570</v>
      </c>
      <c r="BT14" s="993"/>
      <c r="BU14" s="993"/>
      <c r="BV14" s="993"/>
      <c r="BW14" s="993"/>
      <c r="BX14" s="993"/>
      <c r="BY14" s="993"/>
      <c r="BZ14" s="993"/>
      <c r="CA14" s="993"/>
      <c r="CB14" s="993"/>
      <c r="CC14" s="993"/>
      <c r="CD14" s="993"/>
      <c r="CE14" s="993"/>
      <c r="CF14" s="993"/>
      <c r="CG14" s="1014"/>
      <c r="CH14" s="989">
        <v>305</v>
      </c>
      <c r="CI14" s="990"/>
      <c r="CJ14" s="990"/>
      <c r="CK14" s="990"/>
      <c r="CL14" s="991"/>
      <c r="CM14" s="989">
        <v>147</v>
      </c>
      <c r="CN14" s="990"/>
      <c r="CO14" s="990"/>
      <c r="CP14" s="990"/>
      <c r="CQ14" s="991"/>
      <c r="CR14" s="989">
        <v>5</v>
      </c>
      <c r="CS14" s="990"/>
      <c r="CT14" s="990"/>
      <c r="CU14" s="990"/>
      <c r="CV14" s="991"/>
      <c r="CW14" s="989" t="s">
        <v>497</v>
      </c>
      <c r="CX14" s="990"/>
      <c r="CY14" s="990"/>
      <c r="CZ14" s="990"/>
      <c r="DA14" s="991"/>
      <c r="DB14" s="989" t="s">
        <v>497</v>
      </c>
      <c r="DC14" s="990"/>
      <c r="DD14" s="990"/>
      <c r="DE14" s="990"/>
      <c r="DF14" s="991"/>
      <c r="DG14" s="989" t="s">
        <v>497</v>
      </c>
      <c r="DH14" s="990"/>
      <c r="DI14" s="990"/>
      <c r="DJ14" s="990"/>
      <c r="DK14" s="991"/>
      <c r="DL14" s="989" t="s">
        <v>497</v>
      </c>
      <c r="DM14" s="990"/>
      <c r="DN14" s="990"/>
      <c r="DO14" s="990"/>
      <c r="DP14" s="991"/>
      <c r="DQ14" s="989" t="s">
        <v>497</v>
      </c>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381</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382</v>
      </c>
      <c r="B23" s="937" t="s">
        <v>383</v>
      </c>
      <c r="C23" s="938"/>
      <c r="D23" s="938"/>
      <c r="E23" s="938"/>
      <c r="F23" s="938"/>
      <c r="G23" s="938"/>
      <c r="H23" s="938"/>
      <c r="I23" s="938"/>
      <c r="J23" s="938"/>
      <c r="K23" s="938"/>
      <c r="L23" s="938"/>
      <c r="M23" s="938"/>
      <c r="N23" s="938"/>
      <c r="O23" s="938"/>
      <c r="P23" s="948"/>
      <c r="Q23" s="1067">
        <v>241033</v>
      </c>
      <c r="R23" s="1061"/>
      <c r="S23" s="1061"/>
      <c r="T23" s="1061"/>
      <c r="U23" s="1061"/>
      <c r="V23" s="1061">
        <v>234161</v>
      </c>
      <c r="W23" s="1061"/>
      <c r="X23" s="1061"/>
      <c r="Y23" s="1061"/>
      <c r="Z23" s="1061"/>
      <c r="AA23" s="1061">
        <v>6872</v>
      </c>
      <c r="AB23" s="1061"/>
      <c r="AC23" s="1061"/>
      <c r="AD23" s="1061"/>
      <c r="AE23" s="1068"/>
      <c r="AF23" s="1069">
        <v>3553</v>
      </c>
      <c r="AG23" s="1061"/>
      <c r="AH23" s="1061"/>
      <c r="AI23" s="1061"/>
      <c r="AJ23" s="1070"/>
      <c r="AK23" s="1071"/>
      <c r="AL23" s="1072"/>
      <c r="AM23" s="1072"/>
      <c r="AN23" s="1072"/>
      <c r="AO23" s="1072"/>
      <c r="AP23" s="1061">
        <v>145135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386</v>
      </c>
      <c r="R26" s="1002"/>
      <c r="S26" s="1002"/>
      <c r="T26" s="1002"/>
      <c r="U26" s="1003"/>
      <c r="V26" s="1001" t="s">
        <v>387</v>
      </c>
      <c r="W26" s="1002"/>
      <c r="X26" s="1002"/>
      <c r="Y26" s="1002"/>
      <c r="Z26" s="1003"/>
      <c r="AA26" s="1001" t="s">
        <v>388</v>
      </c>
      <c r="AB26" s="1002"/>
      <c r="AC26" s="1002"/>
      <c r="AD26" s="1002"/>
      <c r="AE26" s="1002"/>
      <c r="AF26" s="1055" t="s">
        <v>389</v>
      </c>
      <c r="AG26" s="1008"/>
      <c r="AH26" s="1008"/>
      <c r="AI26" s="1008"/>
      <c r="AJ26" s="1056"/>
      <c r="AK26" s="1002" t="s">
        <v>390</v>
      </c>
      <c r="AL26" s="1002"/>
      <c r="AM26" s="1002"/>
      <c r="AN26" s="1002"/>
      <c r="AO26" s="1003"/>
      <c r="AP26" s="1001" t="s">
        <v>391</v>
      </c>
      <c r="AQ26" s="1002"/>
      <c r="AR26" s="1002"/>
      <c r="AS26" s="1002"/>
      <c r="AT26" s="1003"/>
      <c r="AU26" s="1001" t="s">
        <v>392</v>
      </c>
      <c r="AV26" s="1002"/>
      <c r="AW26" s="1002"/>
      <c r="AX26" s="1002"/>
      <c r="AY26" s="1003"/>
      <c r="AZ26" s="1001" t="s">
        <v>393</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394</v>
      </c>
      <c r="C28" s="1048"/>
      <c r="D28" s="1048"/>
      <c r="E28" s="1048"/>
      <c r="F28" s="1048"/>
      <c r="G28" s="1048"/>
      <c r="H28" s="1048"/>
      <c r="I28" s="1048"/>
      <c r="J28" s="1048"/>
      <c r="K28" s="1048"/>
      <c r="L28" s="1048"/>
      <c r="M28" s="1048"/>
      <c r="N28" s="1048"/>
      <c r="O28" s="1048"/>
      <c r="P28" s="1049"/>
      <c r="Q28" s="1050">
        <v>28201</v>
      </c>
      <c r="R28" s="1051"/>
      <c r="S28" s="1051"/>
      <c r="T28" s="1051"/>
      <c r="U28" s="1051"/>
      <c r="V28" s="1051">
        <v>28028</v>
      </c>
      <c r="W28" s="1051"/>
      <c r="X28" s="1051"/>
      <c r="Y28" s="1051"/>
      <c r="Z28" s="1051"/>
      <c r="AA28" s="1051">
        <v>173</v>
      </c>
      <c r="AB28" s="1051"/>
      <c r="AC28" s="1051"/>
      <c r="AD28" s="1051"/>
      <c r="AE28" s="1052"/>
      <c r="AF28" s="1053">
        <v>173</v>
      </c>
      <c r="AG28" s="1051"/>
      <c r="AH28" s="1051"/>
      <c r="AI28" s="1051"/>
      <c r="AJ28" s="1054"/>
      <c r="AK28" s="1042" t="s">
        <v>497</v>
      </c>
      <c r="AL28" s="1043"/>
      <c r="AM28" s="1043"/>
      <c r="AN28" s="1043"/>
      <c r="AO28" s="1043"/>
      <c r="AP28" s="1043" t="s">
        <v>497</v>
      </c>
      <c r="AQ28" s="1043"/>
      <c r="AR28" s="1043"/>
      <c r="AS28" s="1043"/>
      <c r="AT28" s="1043"/>
      <c r="AU28" s="1043" t="s">
        <v>497</v>
      </c>
      <c r="AV28" s="1043"/>
      <c r="AW28" s="1043"/>
      <c r="AX28" s="1043"/>
      <c r="AY28" s="1043"/>
      <c r="AZ28" s="1044" t="s">
        <v>497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395</v>
      </c>
      <c r="C29" s="1031"/>
      <c r="D29" s="1031"/>
      <c r="E29" s="1031"/>
      <c r="F29" s="1031"/>
      <c r="G29" s="1031"/>
      <c r="H29" s="1031"/>
      <c r="I29" s="1031"/>
      <c r="J29" s="1031"/>
      <c r="K29" s="1031"/>
      <c r="L29" s="1031"/>
      <c r="M29" s="1031"/>
      <c r="N29" s="1031"/>
      <c r="O29" s="1031"/>
      <c r="P29" s="1032"/>
      <c r="Q29" s="1038">
        <v>6572</v>
      </c>
      <c r="R29" s="1039"/>
      <c r="S29" s="1039"/>
      <c r="T29" s="1039"/>
      <c r="U29" s="1039"/>
      <c r="V29" s="1039">
        <v>6540</v>
      </c>
      <c r="W29" s="1039"/>
      <c r="X29" s="1039"/>
      <c r="Y29" s="1039"/>
      <c r="Z29" s="1039"/>
      <c r="AA29" s="1039">
        <v>32</v>
      </c>
      <c r="AB29" s="1039"/>
      <c r="AC29" s="1039"/>
      <c r="AD29" s="1039"/>
      <c r="AE29" s="1040"/>
      <c r="AF29" s="1035">
        <v>32</v>
      </c>
      <c r="AG29" s="1036"/>
      <c r="AH29" s="1036"/>
      <c r="AI29" s="1036"/>
      <c r="AJ29" s="1037"/>
      <c r="AK29" s="980">
        <v>1167</v>
      </c>
      <c r="AL29" s="971"/>
      <c r="AM29" s="971"/>
      <c r="AN29" s="971"/>
      <c r="AO29" s="971"/>
      <c r="AP29" s="971" t="s">
        <v>497</v>
      </c>
      <c r="AQ29" s="971"/>
      <c r="AR29" s="971"/>
      <c r="AS29" s="971"/>
      <c r="AT29" s="971"/>
      <c r="AU29" s="971" t="s">
        <v>497</v>
      </c>
      <c r="AV29" s="971"/>
      <c r="AW29" s="971"/>
      <c r="AX29" s="971"/>
      <c r="AY29" s="971"/>
      <c r="AZ29" s="1041" t="s">
        <v>497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336</v>
      </c>
      <c r="C30" s="1031"/>
      <c r="D30" s="1031"/>
      <c r="E30" s="1031"/>
      <c r="F30" s="1031"/>
      <c r="G30" s="1031"/>
      <c r="H30" s="1031"/>
      <c r="I30" s="1031"/>
      <c r="J30" s="1031"/>
      <c r="K30" s="1031"/>
      <c r="L30" s="1031"/>
      <c r="M30" s="1031"/>
      <c r="N30" s="1031"/>
      <c r="O30" s="1031"/>
      <c r="P30" s="1032"/>
      <c r="Q30" s="1038">
        <v>46525</v>
      </c>
      <c r="R30" s="1039"/>
      <c r="S30" s="1039"/>
      <c r="T30" s="1039"/>
      <c r="U30" s="1039"/>
      <c r="V30" s="1039">
        <v>46246</v>
      </c>
      <c r="W30" s="1039"/>
      <c r="X30" s="1039"/>
      <c r="Y30" s="1039"/>
      <c r="Z30" s="1039"/>
      <c r="AA30" s="1039">
        <v>279</v>
      </c>
      <c r="AB30" s="1039"/>
      <c r="AC30" s="1039"/>
      <c r="AD30" s="1039"/>
      <c r="AE30" s="1040"/>
      <c r="AF30" s="1035">
        <v>279</v>
      </c>
      <c r="AG30" s="1036"/>
      <c r="AH30" s="1036"/>
      <c r="AI30" s="1036"/>
      <c r="AJ30" s="1037"/>
      <c r="AK30" s="980">
        <v>3800</v>
      </c>
      <c r="AL30" s="971"/>
      <c r="AM30" s="971"/>
      <c r="AN30" s="971"/>
      <c r="AO30" s="971"/>
      <c r="AP30" s="971" t="s">
        <v>497</v>
      </c>
      <c r="AQ30" s="971"/>
      <c r="AR30" s="971"/>
      <c r="AS30" s="971"/>
      <c r="AT30" s="971"/>
      <c r="AU30" s="971" t="s">
        <v>497</v>
      </c>
      <c r="AV30" s="971"/>
      <c r="AW30" s="971"/>
      <c r="AX30" s="971"/>
      <c r="AY30" s="971"/>
      <c r="AZ30" s="1041" t="s">
        <v>497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396</v>
      </c>
      <c r="C31" s="1031"/>
      <c r="D31" s="1031"/>
      <c r="E31" s="1031"/>
      <c r="F31" s="1031"/>
      <c r="G31" s="1031"/>
      <c r="H31" s="1031"/>
      <c r="I31" s="1031"/>
      <c r="J31" s="1031"/>
      <c r="K31" s="1031"/>
      <c r="L31" s="1031"/>
      <c r="M31" s="1031"/>
      <c r="N31" s="1031"/>
      <c r="O31" s="1031"/>
      <c r="P31" s="1032"/>
      <c r="Q31" s="1038">
        <v>127</v>
      </c>
      <c r="R31" s="1039"/>
      <c r="S31" s="1039"/>
      <c r="T31" s="1039"/>
      <c r="U31" s="1039"/>
      <c r="V31" s="1039">
        <v>126</v>
      </c>
      <c r="W31" s="1039"/>
      <c r="X31" s="1039"/>
      <c r="Y31" s="1039"/>
      <c r="Z31" s="1039"/>
      <c r="AA31" s="1039">
        <v>1</v>
      </c>
      <c r="AB31" s="1039"/>
      <c r="AC31" s="1039"/>
      <c r="AD31" s="1039"/>
      <c r="AE31" s="1040"/>
      <c r="AF31" s="1035">
        <v>1</v>
      </c>
      <c r="AG31" s="1036"/>
      <c r="AH31" s="1036"/>
      <c r="AI31" s="1036"/>
      <c r="AJ31" s="1037"/>
      <c r="AK31" s="980" t="s">
        <v>497</v>
      </c>
      <c r="AL31" s="971"/>
      <c r="AM31" s="971"/>
      <c r="AN31" s="971"/>
      <c r="AO31" s="971"/>
      <c r="AP31" s="971" t="s">
        <v>497</v>
      </c>
      <c r="AQ31" s="971"/>
      <c r="AR31" s="971"/>
      <c r="AS31" s="971"/>
      <c r="AT31" s="971"/>
      <c r="AU31" s="971" t="s">
        <v>497</v>
      </c>
      <c r="AV31" s="971"/>
      <c r="AW31" s="971"/>
      <c r="AX31" s="971"/>
      <c r="AY31" s="971"/>
      <c r="AZ31" s="1041" t="s">
        <v>497</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397</v>
      </c>
      <c r="C32" s="1031"/>
      <c r="D32" s="1031"/>
      <c r="E32" s="1031"/>
      <c r="F32" s="1031"/>
      <c r="G32" s="1031"/>
      <c r="H32" s="1031"/>
      <c r="I32" s="1031"/>
      <c r="J32" s="1031"/>
      <c r="K32" s="1031"/>
      <c r="L32" s="1031"/>
      <c r="M32" s="1031"/>
      <c r="N32" s="1031"/>
      <c r="O32" s="1031"/>
      <c r="P32" s="1032"/>
      <c r="Q32" s="1038">
        <v>37157</v>
      </c>
      <c r="R32" s="1039"/>
      <c r="S32" s="1039"/>
      <c r="T32" s="1039"/>
      <c r="U32" s="1039"/>
      <c r="V32" s="1039">
        <v>36316</v>
      </c>
      <c r="W32" s="1039"/>
      <c r="X32" s="1039"/>
      <c r="Y32" s="1039"/>
      <c r="Z32" s="1039"/>
      <c r="AA32" s="1039">
        <v>841</v>
      </c>
      <c r="AB32" s="1039"/>
      <c r="AC32" s="1039"/>
      <c r="AD32" s="1039"/>
      <c r="AE32" s="1040"/>
      <c r="AF32" s="1035">
        <v>841</v>
      </c>
      <c r="AG32" s="1036"/>
      <c r="AH32" s="1036"/>
      <c r="AI32" s="1036"/>
      <c r="AJ32" s="1037"/>
      <c r="AK32" s="980">
        <v>5437</v>
      </c>
      <c r="AL32" s="971"/>
      <c r="AM32" s="971"/>
      <c r="AN32" s="971"/>
      <c r="AO32" s="971"/>
      <c r="AP32" s="971" t="s">
        <v>497</v>
      </c>
      <c r="AQ32" s="971"/>
      <c r="AR32" s="971"/>
      <c r="AS32" s="971"/>
      <c r="AT32" s="971"/>
      <c r="AU32" s="971" t="s">
        <v>497</v>
      </c>
      <c r="AV32" s="971"/>
      <c r="AW32" s="971"/>
      <c r="AX32" s="971"/>
      <c r="AY32" s="971"/>
      <c r="AZ32" s="1041" t="s">
        <v>497</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398</v>
      </c>
      <c r="C33" s="1031"/>
      <c r="D33" s="1031"/>
      <c r="E33" s="1031"/>
      <c r="F33" s="1031"/>
      <c r="G33" s="1031"/>
      <c r="H33" s="1031"/>
      <c r="I33" s="1031"/>
      <c r="J33" s="1031"/>
      <c r="K33" s="1031"/>
      <c r="L33" s="1031"/>
      <c r="M33" s="1031"/>
      <c r="N33" s="1031"/>
      <c r="O33" s="1031"/>
      <c r="P33" s="1032"/>
      <c r="Q33" s="1038">
        <v>606</v>
      </c>
      <c r="R33" s="1039"/>
      <c r="S33" s="1039"/>
      <c r="T33" s="1039"/>
      <c r="U33" s="1039"/>
      <c r="V33" s="1039">
        <v>669</v>
      </c>
      <c r="W33" s="1039"/>
      <c r="X33" s="1039"/>
      <c r="Y33" s="1039"/>
      <c r="Z33" s="1039"/>
      <c r="AA33" s="1039">
        <v>-63</v>
      </c>
      <c r="AB33" s="1039"/>
      <c r="AC33" s="1039"/>
      <c r="AD33" s="1039"/>
      <c r="AE33" s="1040"/>
      <c r="AF33" s="1035">
        <v>1351</v>
      </c>
      <c r="AG33" s="1036"/>
      <c r="AH33" s="1036"/>
      <c r="AI33" s="1036"/>
      <c r="AJ33" s="1037"/>
      <c r="AK33" s="980">
        <v>158</v>
      </c>
      <c r="AL33" s="971"/>
      <c r="AM33" s="971"/>
      <c r="AN33" s="971"/>
      <c r="AO33" s="971"/>
      <c r="AP33" s="971">
        <v>2951</v>
      </c>
      <c r="AQ33" s="971"/>
      <c r="AR33" s="971"/>
      <c r="AS33" s="971"/>
      <c r="AT33" s="971"/>
      <c r="AU33" s="971" t="s">
        <v>497</v>
      </c>
      <c r="AV33" s="971"/>
      <c r="AW33" s="971"/>
      <c r="AX33" s="971"/>
      <c r="AY33" s="971"/>
      <c r="AZ33" s="1041" t="s">
        <v>497</v>
      </c>
      <c r="BA33" s="1041"/>
      <c r="BB33" s="1041"/>
      <c r="BC33" s="1041"/>
      <c r="BD33" s="1041"/>
      <c r="BE33" s="972" t="s">
        <v>399</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400</v>
      </c>
      <c r="C34" s="1031"/>
      <c r="D34" s="1031"/>
      <c r="E34" s="1031"/>
      <c r="F34" s="1031"/>
      <c r="G34" s="1031"/>
      <c r="H34" s="1031"/>
      <c r="I34" s="1031"/>
      <c r="J34" s="1031"/>
      <c r="K34" s="1031"/>
      <c r="L34" s="1031"/>
      <c r="M34" s="1031"/>
      <c r="N34" s="1031"/>
      <c r="O34" s="1031"/>
      <c r="P34" s="1032"/>
      <c r="Q34" s="1038">
        <v>10528</v>
      </c>
      <c r="R34" s="1039"/>
      <c r="S34" s="1039"/>
      <c r="T34" s="1039"/>
      <c r="U34" s="1039"/>
      <c r="V34" s="1039">
        <v>9227</v>
      </c>
      <c r="W34" s="1039"/>
      <c r="X34" s="1039"/>
      <c r="Y34" s="1039"/>
      <c r="Z34" s="1039"/>
      <c r="AA34" s="1039">
        <v>1301</v>
      </c>
      <c r="AB34" s="1039"/>
      <c r="AC34" s="1039"/>
      <c r="AD34" s="1039"/>
      <c r="AE34" s="1040"/>
      <c r="AF34" s="1035">
        <v>9391</v>
      </c>
      <c r="AG34" s="1036"/>
      <c r="AH34" s="1036"/>
      <c r="AI34" s="1036"/>
      <c r="AJ34" s="1037"/>
      <c r="AK34" s="980">
        <v>17</v>
      </c>
      <c r="AL34" s="971"/>
      <c r="AM34" s="971"/>
      <c r="AN34" s="971"/>
      <c r="AO34" s="971"/>
      <c r="AP34" s="971">
        <v>22034</v>
      </c>
      <c r="AQ34" s="971"/>
      <c r="AR34" s="971"/>
      <c r="AS34" s="971"/>
      <c r="AT34" s="971"/>
      <c r="AU34" s="971">
        <v>88</v>
      </c>
      <c r="AV34" s="971"/>
      <c r="AW34" s="971"/>
      <c r="AX34" s="971"/>
      <c r="AY34" s="971"/>
      <c r="AZ34" s="1041" t="s">
        <v>497</v>
      </c>
      <c r="BA34" s="1041"/>
      <c r="BB34" s="1041"/>
      <c r="BC34" s="1041"/>
      <c r="BD34" s="1041"/>
      <c r="BE34" s="972" t="s">
        <v>399</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401</v>
      </c>
      <c r="C35" s="1031"/>
      <c r="D35" s="1031"/>
      <c r="E35" s="1031"/>
      <c r="F35" s="1031"/>
      <c r="G35" s="1031"/>
      <c r="H35" s="1031"/>
      <c r="I35" s="1031"/>
      <c r="J35" s="1031"/>
      <c r="K35" s="1031"/>
      <c r="L35" s="1031"/>
      <c r="M35" s="1031"/>
      <c r="N35" s="1031"/>
      <c r="O35" s="1031"/>
      <c r="P35" s="1032"/>
      <c r="Q35" s="1038">
        <v>14548</v>
      </c>
      <c r="R35" s="1039"/>
      <c r="S35" s="1039"/>
      <c r="T35" s="1039"/>
      <c r="U35" s="1039"/>
      <c r="V35" s="1039">
        <v>14673</v>
      </c>
      <c r="W35" s="1039"/>
      <c r="X35" s="1039"/>
      <c r="Y35" s="1039"/>
      <c r="Z35" s="1039"/>
      <c r="AA35" s="1039">
        <v>-125</v>
      </c>
      <c r="AB35" s="1039"/>
      <c r="AC35" s="1039"/>
      <c r="AD35" s="1039"/>
      <c r="AE35" s="1040"/>
      <c r="AF35" s="1035">
        <v>2251</v>
      </c>
      <c r="AG35" s="1036"/>
      <c r="AH35" s="1036"/>
      <c r="AI35" s="1036"/>
      <c r="AJ35" s="1037"/>
      <c r="AK35" s="980">
        <v>3149</v>
      </c>
      <c r="AL35" s="971"/>
      <c r="AM35" s="971"/>
      <c r="AN35" s="971"/>
      <c r="AO35" s="971"/>
      <c r="AP35" s="971">
        <v>39644</v>
      </c>
      <c r="AQ35" s="971"/>
      <c r="AR35" s="971"/>
      <c r="AS35" s="971"/>
      <c r="AT35" s="971"/>
      <c r="AU35" s="971">
        <v>14113</v>
      </c>
      <c r="AV35" s="971"/>
      <c r="AW35" s="971"/>
      <c r="AX35" s="971"/>
      <c r="AY35" s="971"/>
      <c r="AZ35" s="1041" t="s">
        <v>497</v>
      </c>
      <c r="BA35" s="1041"/>
      <c r="BB35" s="1041"/>
      <c r="BC35" s="1041"/>
      <c r="BD35" s="1041"/>
      <c r="BE35" s="972" t="s">
        <v>399</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382</v>
      </c>
      <c r="B63" s="937" t="s">
        <v>403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14319</v>
      </c>
      <c r="AG63" s="959"/>
      <c r="AH63" s="959"/>
      <c r="AI63" s="959"/>
      <c r="AJ63" s="1022"/>
      <c r="AK63" s="1023"/>
      <c r="AL63" s="963"/>
      <c r="AM63" s="963"/>
      <c r="AN63" s="963"/>
      <c r="AO63" s="963"/>
      <c r="AP63" s="959">
        <v>64629</v>
      </c>
      <c r="AQ63" s="959"/>
      <c r="AR63" s="959"/>
      <c r="AS63" s="959"/>
      <c r="AT63" s="959"/>
      <c r="AU63" s="959">
        <v>14201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405</v>
      </c>
      <c r="B66" s="996"/>
      <c r="C66" s="996"/>
      <c r="D66" s="996"/>
      <c r="E66" s="996"/>
      <c r="F66" s="996"/>
      <c r="G66" s="996"/>
      <c r="H66" s="996"/>
      <c r="I66" s="996"/>
      <c r="J66" s="996"/>
      <c r="K66" s="996"/>
      <c r="L66" s="996"/>
      <c r="M66" s="996"/>
      <c r="N66" s="996"/>
      <c r="O66" s="996"/>
      <c r="P66" s="997"/>
      <c r="Q66" s="1001" t="s">
        <v>386</v>
      </c>
      <c r="R66" s="1002"/>
      <c r="S66" s="1002"/>
      <c r="T66" s="1002"/>
      <c r="U66" s="1003"/>
      <c r="V66" s="1001" t="s">
        <v>387</v>
      </c>
      <c r="W66" s="1002"/>
      <c r="X66" s="1002"/>
      <c r="Y66" s="1002"/>
      <c r="Z66" s="1003"/>
      <c r="AA66" s="1001" t="s">
        <v>388</v>
      </c>
      <c r="AB66" s="1002"/>
      <c r="AC66" s="1002"/>
      <c r="AD66" s="1002"/>
      <c r="AE66" s="1003"/>
      <c r="AF66" s="1007" t="s">
        <v>389</v>
      </c>
      <c r="AG66" s="1008"/>
      <c r="AH66" s="1008"/>
      <c r="AI66" s="1008"/>
      <c r="AJ66" s="1009"/>
      <c r="AK66" s="1001" t="s">
        <v>390</v>
      </c>
      <c r="AL66" s="996"/>
      <c r="AM66" s="996"/>
      <c r="AN66" s="996"/>
      <c r="AO66" s="997"/>
      <c r="AP66" s="1001" t="s">
        <v>391</v>
      </c>
      <c r="AQ66" s="1002"/>
      <c r="AR66" s="1002"/>
      <c r="AS66" s="1002"/>
      <c r="AT66" s="1003"/>
      <c r="AU66" s="1001" t="s">
        <v>406</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573</v>
      </c>
      <c r="C68" s="986"/>
      <c r="D68" s="986"/>
      <c r="E68" s="986"/>
      <c r="F68" s="986"/>
      <c r="G68" s="986"/>
      <c r="H68" s="986"/>
      <c r="I68" s="986"/>
      <c r="J68" s="986"/>
      <c r="K68" s="986"/>
      <c r="L68" s="986"/>
      <c r="M68" s="986"/>
      <c r="N68" s="986"/>
      <c r="O68" s="986"/>
      <c r="P68" s="987"/>
      <c r="Q68" s="988">
        <v>369</v>
      </c>
      <c r="R68" s="982"/>
      <c r="S68" s="982"/>
      <c r="T68" s="982"/>
      <c r="U68" s="982"/>
      <c r="V68" s="982">
        <v>358</v>
      </c>
      <c r="W68" s="982"/>
      <c r="X68" s="982"/>
      <c r="Y68" s="982"/>
      <c r="Z68" s="982"/>
      <c r="AA68" s="982">
        <v>10</v>
      </c>
      <c r="AB68" s="982"/>
      <c r="AC68" s="982"/>
      <c r="AD68" s="982"/>
      <c r="AE68" s="982"/>
      <c r="AF68" s="982">
        <v>10</v>
      </c>
      <c r="AG68" s="982"/>
      <c r="AH68" s="982"/>
      <c r="AI68" s="982"/>
      <c r="AJ68" s="982"/>
      <c r="AK68" s="982">
        <v>249</v>
      </c>
      <c r="AL68" s="982"/>
      <c r="AM68" s="982"/>
      <c r="AN68" s="982"/>
      <c r="AO68" s="982"/>
      <c r="AP68" s="982" t="s">
        <v>497</v>
      </c>
      <c r="AQ68" s="982"/>
      <c r="AR68" s="982"/>
      <c r="AS68" s="982"/>
      <c r="AT68" s="982"/>
      <c r="AU68" s="982" t="s">
        <v>497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574</v>
      </c>
      <c r="C69" s="975"/>
      <c r="D69" s="975"/>
      <c r="E69" s="975"/>
      <c r="F69" s="975"/>
      <c r="G69" s="975"/>
      <c r="H69" s="975"/>
      <c r="I69" s="975"/>
      <c r="J69" s="975"/>
      <c r="K69" s="975"/>
      <c r="L69" s="975"/>
      <c r="M69" s="975"/>
      <c r="N69" s="975"/>
      <c r="O69" s="975"/>
      <c r="P69" s="976"/>
      <c r="Q69" s="977">
        <v>241808</v>
      </c>
      <c r="R69" s="971"/>
      <c r="S69" s="971"/>
      <c r="T69" s="971"/>
      <c r="U69" s="971"/>
      <c r="V69" s="971">
        <v>236655</v>
      </c>
      <c r="W69" s="971"/>
      <c r="X69" s="971"/>
      <c r="Y69" s="971"/>
      <c r="Z69" s="971"/>
      <c r="AA69" s="971">
        <v>5153</v>
      </c>
      <c r="AB69" s="971"/>
      <c r="AC69" s="971"/>
      <c r="AD69" s="971"/>
      <c r="AE69" s="971"/>
      <c r="AF69" s="971">
        <v>5153</v>
      </c>
      <c r="AG69" s="971"/>
      <c r="AH69" s="971"/>
      <c r="AI69" s="971"/>
      <c r="AJ69" s="971"/>
      <c r="AK69" s="971">
        <v>5058</v>
      </c>
      <c r="AL69" s="971"/>
      <c r="AM69" s="971"/>
      <c r="AN69" s="971"/>
      <c r="AO69" s="971"/>
      <c r="AP69" s="971" t="s">
        <v>497</v>
      </c>
      <c r="AQ69" s="971"/>
      <c r="AR69" s="971"/>
      <c r="AS69" s="971"/>
      <c r="AT69" s="971"/>
      <c r="AU69" s="971" t="s">
        <v>497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575</v>
      </c>
      <c r="C70" s="975"/>
      <c r="D70" s="975"/>
      <c r="E70" s="975"/>
      <c r="F70" s="975"/>
      <c r="G70" s="975"/>
      <c r="H70" s="975"/>
      <c r="I70" s="975"/>
      <c r="J70" s="975"/>
      <c r="K70" s="975"/>
      <c r="L70" s="975"/>
      <c r="M70" s="975"/>
      <c r="N70" s="975"/>
      <c r="O70" s="975"/>
      <c r="P70" s="976"/>
      <c r="Q70" s="977">
        <v>7869</v>
      </c>
      <c r="R70" s="971"/>
      <c r="S70" s="971"/>
      <c r="T70" s="971"/>
      <c r="U70" s="971"/>
      <c r="V70" s="971">
        <v>7783</v>
      </c>
      <c r="W70" s="971"/>
      <c r="X70" s="971"/>
      <c r="Y70" s="971"/>
      <c r="Z70" s="971"/>
      <c r="AA70" s="971">
        <v>85</v>
      </c>
      <c r="AB70" s="971"/>
      <c r="AC70" s="971"/>
      <c r="AD70" s="971"/>
      <c r="AE70" s="971"/>
      <c r="AF70" s="971">
        <v>85</v>
      </c>
      <c r="AG70" s="971"/>
      <c r="AH70" s="971"/>
      <c r="AI70" s="971"/>
      <c r="AJ70" s="971"/>
      <c r="AK70" s="971">
        <v>52</v>
      </c>
      <c r="AL70" s="971"/>
      <c r="AM70" s="971"/>
      <c r="AN70" s="971"/>
      <c r="AO70" s="971"/>
      <c r="AP70" s="971" t="s">
        <v>497</v>
      </c>
      <c r="AQ70" s="971"/>
      <c r="AR70" s="971"/>
      <c r="AS70" s="971"/>
      <c r="AT70" s="971"/>
      <c r="AU70" s="971" t="s">
        <v>497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576</v>
      </c>
      <c r="C71" s="975"/>
      <c r="D71" s="975"/>
      <c r="E71" s="975"/>
      <c r="F71" s="975"/>
      <c r="G71" s="975"/>
      <c r="H71" s="975"/>
      <c r="I71" s="975"/>
      <c r="J71" s="975"/>
      <c r="K71" s="975"/>
      <c r="L71" s="975"/>
      <c r="M71" s="975"/>
      <c r="N71" s="975"/>
      <c r="O71" s="975"/>
      <c r="P71" s="976"/>
      <c r="Q71" s="977">
        <v>43</v>
      </c>
      <c r="R71" s="971"/>
      <c r="S71" s="971"/>
      <c r="T71" s="971"/>
      <c r="U71" s="971"/>
      <c r="V71" s="971">
        <v>38</v>
      </c>
      <c r="W71" s="971"/>
      <c r="X71" s="971"/>
      <c r="Y71" s="971"/>
      <c r="Z71" s="971"/>
      <c r="AA71" s="971">
        <v>5</v>
      </c>
      <c r="AB71" s="971"/>
      <c r="AC71" s="971"/>
      <c r="AD71" s="971"/>
      <c r="AE71" s="971"/>
      <c r="AF71" s="971">
        <v>5</v>
      </c>
      <c r="AG71" s="971"/>
      <c r="AH71" s="971"/>
      <c r="AI71" s="971"/>
      <c r="AJ71" s="971"/>
      <c r="AK71" s="971">
        <v>26</v>
      </c>
      <c r="AL71" s="971"/>
      <c r="AM71" s="971"/>
      <c r="AN71" s="971"/>
      <c r="AO71" s="971"/>
      <c r="AP71" s="971" t="s">
        <v>497</v>
      </c>
      <c r="AQ71" s="971"/>
      <c r="AR71" s="971"/>
      <c r="AS71" s="971"/>
      <c r="AT71" s="971"/>
      <c r="AU71" s="971" t="s">
        <v>497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382</v>
      </c>
      <c r="B88" s="937" t="s">
        <v>407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5253</v>
      </c>
      <c r="AG88" s="959"/>
      <c r="AH88" s="959"/>
      <c r="AI88" s="959"/>
      <c r="AJ88" s="959"/>
      <c r="AK88" s="963"/>
      <c r="AL88" s="963"/>
      <c r="AM88" s="963"/>
      <c r="AN88" s="963"/>
      <c r="AO88" s="963"/>
      <c r="AP88" s="959" t="s">
        <v>577</v>
      </c>
      <c r="AQ88" s="959"/>
      <c r="AR88" s="959"/>
      <c r="AS88" s="959"/>
      <c r="AT88" s="959"/>
      <c r="AU88" s="959" t="s">
        <v>577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382</v>
      </c>
      <c r="BR102" s="937" t="s">
        <v>408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758</v>
      </c>
      <c r="CS102" s="953"/>
      <c r="CT102" s="953"/>
      <c r="CU102" s="953"/>
      <c r="CV102" s="954"/>
      <c r="CW102" s="952">
        <v>375</v>
      </c>
      <c r="CX102" s="953"/>
      <c r="CY102" s="953"/>
      <c r="CZ102" s="953"/>
      <c r="DA102" s="954"/>
      <c r="DB102" s="952">
        <v>500</v>
      </c>
      <c r="DC102" s="953"/>
      <c r="DD102" s="953"/>
      <c r="DE102" s="953"/>
      <c r="DF102" s="954"/>
      <c r="DG102" s="952">
        <v>1780</v>
      </c>
      <c r="DH102" s="953"/>
      <c r="DI102" s="953"/>
      <c r="DJ102" s="953"/>
      <c r="DK102" s="954"/>
      <c r="DL102" s="952" t="s">
        <v>577</v>
      </c>
      <c r="DM102" s="953"/>
      <c r="DN102" s="953"/>
      <c r="DO102" s="953"/>
      <c r="DP102" s="954"/>
      <c r="DQ102" s="952">
        <v>31</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416</v>
      </c>
      <c r="AB109" s="896"/>
      <c r="AC109" s="896"/>
      <c r="AD109" s="896"/>
      <c r="AE109" s="897"/>
      <c r="AF109" s="898" t="s">
        <v>417</v>
      </c>
      <c r="AG109" s="896"/>
      <c r="AH109" s="896"/>
      <c r="AI109" s="896"/>
      <c r="AJ109" s="897"/>
      <c r="AK109" s="898" t="s">
        <v>294</v>
      </c>
      <c r="AL109" s="896"/>
      <c r="AM109" s="896"/>
      <c r="AN109" s="896"/>
      <c r="AO109" s="897"/>
      <c r="AP109" s="898" t="s">
        <v>418</v>
      </c>
      <c r="AQ109" s="896"/>
      <c r="AR109" s="896"/>
      <c r="AS109" s="896"/>
      <c r="AT109" s="929"/>
      <c r="AU109" s="895" t="s">
        <v>415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416</v>
      </c>
      <c r="BR109" s="896"/>
      <c r="BS109" s="896"/>
      <c r="BT109" s="896"/>
      <c r="BU109" s="897"/>
      <c r="BV109" s="898" t="s">
        <v>417</v>
      </c>
      <c r="BW109" s="896"/>
      <c r="BX109" s="896"/>
      <c r="BY109" s="896"/>
      <c r="BZ109" s="897"/>
      <c r="CA109" s="898" t="s">
        <v>294</v>
      </c>
      <c r="CB109" s="896"/>
      <c r="CC109" s="896"/>
      <c r="CD109" s="896"/>
      <c r="CE109" s="897"/>
      <c r="CF109" s="936" t="s">
        <v>418</v>
      </c>
      <c r="CG109" s="936"/>
      <c r="CH109" s="936"/>
      <c r="CI109" s="936"/>
      <c r="CJ109" s="936"/>
      <c r="CK109" s="898" t="s">
        <v>419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416</v>
      </c>
      <c r="DH109" s="896"/>
      <c r="DI109" s="896"/>
      <c r="DJ109" s="896"/>
      <c r="DK109" s="897"/>
      <c r="DL109" s="898" t="s">
        <v>417</v>
      </c>
      <c r="DM109" s="896"/>
      <c r="DN109" s="896"/>
      <c r="DO109" s="896"/>
      <c r="DP109" s="897"/>
      <c r="DQ109" s="898" t="s">
        <v>294</v>
      </c>
      <c r="DR109" s="896"/>
      <c r="DS109" s="896"/>
      <c r="DT109" s="896"/>
      <c r="DU109" s="897"/>
      <c r="DV109" s="898" t="s">
        <v>418</v>
      </c>
      <c r="DW109" s="896"/>
      <c r="DX109" s="896"/>
      <c r="DY109" s="896"/>
      <c r="DZ109" s="929"/>
    </row>
    <row r="110" spans="1:131" s="230" customFormat="1" ht="26.25" customHeight="1" x14ac:dyDescent="0.15">
      <c r="A110" s="807" t="s">
        <v>420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13617878</v>
      </c>
      <c r="AB110" s="889"/>
      <c r="AC110" s="889"/>
      <c r="AD110" s="889"/>
      <c r="AE110" s="890"/>
      <c r="AF110" s="891">
        <v>12942624</v>
      </c>
      <c r="AG110" s="889"/>
      <c r="AH110" s="889"/>
      <c r="AI110" s="889"/>
      <c r="AJ110" s="890"/>
      <c r="AK110" s="891">
        <v>13235757</v>
      </c>
      <c r="AL110" s="889"/>
      <c r="AM110" s="889"/>
      <c r="AN110" s="889"/>
      <c r="AO110" s="890"/>
      <c r="AP110" s="892">
        <v>13.6</v>
      </c>
      <c r="AQ110" s="893"/>
      <c r="AR110" s="893"/>
      <c r="AS110" s="893"/>
      <c r="AT110" s="894"/>
      <c r="AU110" s="930" t="s">
        <v>69</v>
      </c>
      <c r="AV110" s="931"/>
      <c r="AW110" s="931"/>
      <c r="AX110" s="931"/>
      <c r="AY110" s="931"/>
      <c r="AZ110" s="860" t="s">
        <v>421</v>
      </c>
      <c r="BA110" s="808"/>
      <c r="BB110" s="808"/>
      <c r="BC110" s="808"/>
      <c r="BD110" s="808"/>
      <c r="BE110" s="808"/>
      <c r="BF110" s="808"/>
      <c r="BG110" s="808"/>
      <c r="BH110" s="808"/>
      <c r="BI110" s="808"/>
      <c r="BJ110" s="808"/>
      <c r="BK110" s="808"/>
      <c r="BL110" s="808"/>
      <c r="BM110" s="808"/>
      <c r="BN110" s="808"/>
      <c r="BO110" s="808"/>
      <c r="BP110" s="809"/>
      <c r="BQ110" s="861">
        <v>131038289</v>
      </c>
      <c r="BR110" s="842"/>
      <c r="BS110" s="842"/>
      <c r="BT110" s="842"/>
      <c r="BU110" s="842"/>
      <c r="BV110" s="842">
        <v>144321772</v>
      </c>
      <c r="BW110" s="842"/>
      <c r="BX110" s="842"/>
      <c r="BY110" s="842"/>
      <c r="BZ110" s="842"/>
      <c r="CA110" s="842">
        <v>145134979</v>
      </c>
      <c r="CB110" s="842"/>
      <c r="CC110" s="842"/>
      <c r="CD110" s="842"/>
      <c r="CE110" s="842"/>
      <c r="CF110" s="866">
        <v>148.9</v>
      </c>
      <c r="CG110" s="867"/>
      <c r="CH110" s="867"/>
      <c r="CI110" s="867"/>
      <c r="CJ110" s="867"/>
      <c r="CK110" s="926" t="s">
        <v>422</v>
      </c>
      <c r="CL110" s="819"/>
      <c r="CM110" s="860" t="s">
        <v>423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2317882</v>
      </c>
      <c r="DH110" s="842"/>
      <c r="DI110" s="842"/>
      <c r="DJ110" s="842"/>
      <c r="DK110" s="842"/>
      <c r="DL110" s="842">
        <v>1987113</v>
      </c>
      <c r="DM110" s="842"/>
      <c r="DN110" s="842"/>
      <c r="DO110" s="842"/>
      <c r="DP110" s="842"/>
      <c r="DQ110" s="842">
        <v>1656225</v>
      </c>
      <c r="DR110" s="842"/>
      <c r="DS110" s="842"/>
      <c r="DT110" s="842"/>
      <c r="DU110" s="842"/>
      <c r="DV110" s="843">
        <v>1.7</v>
      </c>
      <c r="DW110" s="843"/>
      <c r="DX110" s="843"/>
      <c r="DY110" s="843"/>
      <c r="DZ110" s="844"/>
    </row>
    <row r="111" spans="1:131" s="230" customFormat="1" ht="26.25" customHeight="1" x14ac:dyDescent="0.15">
      <c r="A111" s="774" t="s">
        <v>424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425</v>
      </c>
      <c r="BA111" s="752"/>
      <c r="BB111" s="752"/>
      <c r="BC111" s="752"/>
      <c r="BD111" s="752"/>
      <c r="BE111" s="752"/>
      <c r="BF111" s="752"/>
      <c r="BG111" s="752"/>
      <c r="BH111" s="752"/>
      <c r="BI111" s="752"/>
      <c r="BJ111" s="752"/>
      <c r="BK111" s="752"/>
      <c r="BL111" s="752"/>
      <c r="BM111" s="752"/>
      <c r="BN111" s="752"/>
      <c r="BO111" s="752"/>
      <c r="BP111" s="753"/>
      <c r="BQ111" s="816">
        <v>8887177</v>
      </c>
      <c r="BR111" s="817"/>
      <c r="BS111" s="817"/>
      <c r="BT111" s="817"/>
      <c r="BU111" s="817"/>
      <c r="BV111" s="817">
        <v>12460614</v>
      </c>
      <c r="BW111" s="817"/>
      <c r="BX111" s="817"/>
      <c r="BY111" s="817"/>
      <c r="BZ111" s="817"/>
      <c r="CA111" s="817">
        <v>11830697</v>
      </c>
      <c r="CB111" s="817"/>
      <c r="CC111" s="817"/>
      <c r="CD111" s="817"/>
      <c r="CE111" s="817"/>
      <c r="CF111" s="875">
        <v>12.1</v>
      </c>
      <c r="CG111" s="876"/>
      <c r="CH111" s="876"/>
      <c r="CI111" s="876"/>
      <c r="CJ111" s="876"/>
      <c r="CK111" s="927"/>
      <c r="CL111" s="821"/>
      <c r="CM111" s="815" t="s">
        <v>426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427</v>
      </c>
      <c r="B112" s="913"/>
      <c r="C112" s="752" t="s">
        <v>428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429</v>
      </c>
      <c r="BA112" s="752"/>
      <c r="BB112" s="752"/>
      <c r="BC112" s="752"/>
      <c r="BD112" s="752"/>
      <c r="BE112" s="752"/>
      <c r="BF112" s="752"/>
      <c r="BG112" s="752"/>
      <c r="BH112" s="752"/>
      <c r="BI112" s="752"/>
      <c r="BJ112" s="752"/>
      <c r="BK112" s="752"/>
      <c r="BL112" s="752"/>
      <c r="BM112" s="752"/>
      <c r="BN112" s="752"/>
      <c r="BO112" s="752"/>
      <c r="BP112" s="753"/>
      <c r="BQ112" s="816">
        <v>13823152</v>
      </c>
      <c r="BR112" s="817"/>
      <c r="BS112" s="817"/>
      <c r="BT112" s="817"/>
      <c r="BU112" s="817"/>
      <c r="BV112" s="817">
        <v>14232355</v>
      </c>
      <c r="BW112" s="817"/>
      <c r="BX112" s="817"/>
      <c r="BY112" s="817"/>
      <c r="BZ112" s="817"/>
      <c r="CA112" s="817">
        <v>15677161</v>
      </c>
      <c r="CB112" s="817"/>
      <c r="CC112" s="817"/>
      <c r="CD112" s="817"/>
      <c r="CE112" s="817"/>
      <c r="CF112" s="875">
        <v>16.100000000000001</v>
      </c>
      <c r="CG112" s="876"/>
      <c r="CH112" s="876"/>
      <c r="CI112" s="876"/>
      <c r="CJ112" s="876"/>
      <c r="CK112" s="927"/>
      <c r="CL112" s="821"/>
      <c r="CM112" s="815" t="s">
        <v>430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431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1325650</v>
      </c>
      <c r="AB113" s="919"/>
      <c r="AC113" s="919"/>
      <c r="AD113" s="919"/>
      <c r="AE113" s="920"/>
      <c r="AF113" s="921">
        <v>2499959</v>
      </c>
      <c r="AG113" s="919"/>
      <c r="AH113" s="919"/>
      <c r="AI113" s="919"/>
      <c r="AJ113" s="920"/>
      <c r="AK113" s="921">
        <v>2550729</v>
      </c>
      <c r="AL113" s="919"/>
      <c r="AM113" s="919"/>
      <c r="AN113" s="919"/>
      <c r="AO113" s="920"/>
      <c r="AP113" s="922">
        <v>2.6</v>
      </c>
      <c r="AQ113" s="923"/>
      <c r="AR113" s="923"/>
      <c r="AS113" s="923"/>
      <c r="AT113" s="924"/>
      <c r="AU113" s="932"/>
      <c r="AV113" s="933"/>
      <c r="AW113" s="933"/>
      <c r="AX113" s="933"/>
      <c r="AY113" s="933"/>
      <c r="AZ113" s="815" t="s">
        <v>432</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433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435</v>
      </c>
      <c r="BA114" s="752"/>
      <c r="BB114" s="752"/>
      <c r="BC114" s="752"/>
      <c r="BD114" s="752"/>
      <c r="BE114" s="752"/>
      <c r="BF114" s="752"/>
      <c r="BG114" s="752"/>
      <c r="BH114" s="752"/>
      <c r="BI114" s="752"/>
      <c r="BJ114" s="752"/>
      <c r="BK114" s="752"/>
      <c r="BL114" s="752"/>
      <c r="BM114" s="752"/>
      <c r="BN114" s="752"/>
      <c r="BO114" s="752"/>
      <c r="BP114" s="753"/>
      <c r="BQ114" s="816">
        <v>22676905</v>
      </c>
      <c r="BR114" s="817"/>
      <c r="BS114" s="817"/>
      <c r="BT114" s="817"/>
      <c r="BU114" s="817"/>
      <c r="BV114" s="817">
        <v>22224987</v>
      </c>
      <c r="BW114" s="817"/>
      <c r="BX114" s="817"/>
      <c r="BY114" s="817"/>
      <c r="BZ114" s="817"/>
      <c r="CA114" s="817">
        <v>22954560</v>
      </c>
      <c r="CB114" s="817"/>
      <c r="CC114" s="817"/>
      <c r="CD114" s="817"/>
      <c r="CE114" s="817"/>
      <c r="CF114" s="875">
        <v>23.6</v>
      </c>
      <c r="CG114" s="876"/>
      <c r="CH114" s="876"/>
      <c r="CI114" s="876"/>
      <c r="CJ114" s="876"/>
      <c r="CK114" s="927"/>
      <c r="CL114" s="821"/>
      <c r="CM114" s="815" t="s">
        <v>436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1338256</v>
      </c>
      <c r="AB115" s="919"/>
      <c r="AC115" s="919"/>
      <c r="AD115" s="919"/>
      <c r="AE115" s="920"/>
      <c r="AF115" s="921">
        <v>330770</v>
      </c>
      <c r="AG115" s="919"/>
      <c r="AH115" s="919"/>
      <c r="AI115" s="919"/>
      <c r="AJ115" s="920"/>
      <c r="AK115" s="921">
        <v>330887</v>
      </c>
      <c r="AL115" s="919"/>
      <c r="AM115" s="919"/>
      <c r="AN115" s="919"/>
      <c r="AO115" s="920"/>
      <c r="AP115" s="922">
        <v>0.3</v>
      </c>
      <c r="AQ115" s="923"/>
      <c r="AR115" s="923"/>
      <c r="AS115" s="923"/>
      <c r="AT115" s="924"/>
      <c r="AU115" s="932"/>
      <c r="AV115" s="933"/>
      <c r="AW115" s="933"/>
      <c r="AX115" s="933"/>
      <c r="AY115" s="933"/>
      <c r="AZ115" s="815" t="s">
        <v>438</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2345765</v>
      </c>
      <c r="DH115" s="780"/>
      <c r="DI115" s="780"/>
      <c r="DJ115" s="780"/>
      <c r="DK115" s="781"/>
      <c r="DL115" s="782">
        <v>2359985</v>
      </c>
      <c r="DM115" s="780"/>
      <c r="DN115" s="780"/>
      <c r="DO115" s="780"/>
      <c r="DP115" s="781"/>
      <c r="DQ115" s="782">
        <v>2370659</v>
      </c>
      <c r="DR115" s="780"/>
      <c r="DS115" s="780"/>
      <c r="DT115" s="780"/>
      <c r="DU115" s="781"/>
      <c r="DV115" s="824">
        <v>2.4</v>
      </c>
      <c r="DW115" s="825"/>
      <c r="DX115" s="825"/>
      <c r="DY115" s="825"/>
      <c r="DZ115" s="826"/>
    </row>
    <row r="116" spans="1:130" s="230" customFormat="1" ht="26.25" customHeight="1" x14ac:dyDescent="0.15">
      <c r="A116" s="916"/>
      <c r="B116" s="917"/>
      <c r="C116" s="839" t="s">
        <v>440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300</v>
      </c>
      <c r="AB116" s="780"/>
      <c r="AC116" s="780"/>
      <c r="AD116" s="780"/>
      <c r="AE116" s="781"/>
      <c r="AF116" s="782">
        <v>1367</v>
      </c>
      <c r="AG116" s="780"/>
      <c r="AH116" s="780"/>
      <c r="AI116" s="780"/>
      <c r="AJ116" s="781"/>
      <c r="AK116" s="782">
        <v>355</v>
      </c>
      <c r="AL116" s="780"/>
      <c r="AM116" s="780"/>
      <c r="AN116" s="780"/>
      <c r="AO116" s="781"/>
      <c r="AP116" s="824">
        <v>0</v>
      </c>
      <c r="AQ116" s="825"/>
      <c r="AR116" s="825"/>
      <c r="AS116" s="825"/>
      <c r="AT116" s="826"/>
      <c r="AU116" s="932"/>
      <c r="AV116" s="933"/>
      <c r="AW116" s="933"/>
      <c r="AX116" s="933"/>
      <c r="AY116" s="933"/>
      <c r="AZ116" s="909" t="s">
        <v>441</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443</v>
      </c>
      <c r="Z117" s="897"/>
      <c r="AA117" s="902">
        <v>16282084</v>
      </c>
      <c r="AB117" s="903"/>
      <c r="AC117" s="903"/>
      <c r="AD117" s="903"/>
      <c r="AE117" s="904"/>
      <c r="AF117" s="905">
        <v>15774720</v>
      </c>
      <c r="AG117" s="903"/>
      <c r="AH117" s="903"/>
      <c r="AI117" s="903"/>
      <c r="AJ117" s="904"/>
      <c r="AK117" s="905">
        <v>16117728</v>
      </c>
      <c r="AL117" s="903"/>
      <c r="AM117" s="903"/>
      <c r="AN117" s="903"/>
      <c r="AO117" s="904"/>
      <c r="AP117" s="906"/>
      <c r="AQ117" s="907"/>
      <c r="AR117" s="907"/>
      <c r="AS117" s="907"/>
      <c r="AT117" s="908"/>
      <c r="AU117" s="932"/>
      <c r="AV117" s="933"/>
      <c r="AW117" s="933"/>
      <c r="AX117" s="933"/>
      <c r="AY117" s="933"/>
      <c r="AZ117" s="863" t="s">
        <v>444</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416</v>
      </c>
      <c r="AB118" s="896"/>
      <c r="AC118" s="896"/>
      <c r="AD118" s="896"/>
      <c r="AE118" s="897"/>
      <c r="AF118" s="898" t="s">
        <v>417</v>
      </c>
      <c r="AG118" s="896"/>
      <c r="AH118" s="896"/>
      <c r="AI118" s="896"/>
      <c r="AJ118" s="897"/>
      <c r="AK118" s="898" t="s">
        <v>294</v>
      </c>
      <c r="AL118" s="896"/>
      <c r="AM118" s="896"/>
      <c r="AN118" s="896"/>
      <c r="AO118" s="897"/>
      <c r="AP118" s="899" t="s">
        <v>418</v>
      </c>
      <c r="AQ118" s="900"/>
      <c r="AR118" s="900"/>
      <c r="AS118" s="900"/>
      <c r="AT118" s="901"/>
      <c r="AU118" s="932"/>
      <c r="AV118" s="933"/>
      <c r="AW118" s="933"/>
      <c r="AX118" s="933"/>
      <c r="AY118" s="933"/>
      <c r="AZ118" s="838" t="s">
        <v>446</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422</v>
      </c>
      <c r="B119" s="819"/>
      <c r="C119" s="860" t="s">
        <v>423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330654</v>
      </c>
      <c r="AB119" s="889"/>
      <c r="AC119" s="889"/>
      <c r="AD119" s="889"/>
      <c r="AE119" s="890"/>
      <c r="AF119" s="891">
        <v>330770</v>
      </c>
      <c r="AG119" s="889"/>
      <c r="AH119" s="889"/>
      <c r="AI119" s="889"/>
      <c r="AJ119" s="890"/>
      <c r="AK119" s="891">
        <v>330887</v>
      </c>
      <c r="AL119" s="889"/>
      <c r="AM119" s="889"/>
      <c r="AN119" s="889"/>
      <c r="AO119" s="890"/>
      <c r="AP119" s="892">
        <v>0.3</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448</v>
      </c>
      <c r="BP119" s="878"/>
      <c r="BQ119" s="879">
        <v>176425523</v>
      </c>
      <c r="BR119" s="845"/>
      <c r="BS119" s="845"/>
      <c r="BT119" s="845"/>
      <c r="BU119" s="845"/>
      <c r="BV119" s="845">
        <v>193239728</v>
      </c>
      <c r="BW119" s="845"/>
      <c r="BX119" s="845"/>
      <c r="BY119" s="845"/>
      <c r="BZ119" s="845"/>
      <c r="CA119" s="845">
        <v>195597397</v>
      </c>
      <c r="CB119" s="845"/>
      <c r="CC119" s="845"/>
      <c r="CD119" s="845"/>
      <c r="CE119" s="845"/>
      <c r="CF119" s="748"/>
      <c r="CG119" s="749"/>
      <c r="CH119" s="749"/>
      <c r="CI119" s="749"/>
      <c r="CJ119" s="834"/>
      <c r="CK119" s="928"/>
      <c r="CL119" s="823"/>
      <c r="CM119" s="838" t="s">
        <v>449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4223530</v>
      </c>
      <c r="DH119" s="764"/>
      <c r="DI119" s="764"/>
      <c r="DJ119" s="764"/>
      <c r="DK119" s="765"/>
      <c r="DL119" s="766">
        <v>8113516</v>
      </c>
      <c r="DM119" s="764"/>
      <c r="DN119" s="764"/>
      <c r="DO119" s="764"/>
      <c r="DP119" s="765"/>
      <c r="DQ119" s="766">
        <v>7803813</v>
      </c>
      <c r="DR119" s="764"/>
      <c r="DS119" s="764"/>
      <c r="DT119" s="764"/>
      <c r="DU119" s="765"/>
      <c r="DV119" s="848">
        <v>8</v>
      </c>
      <c r="DW119" s="849"/>
      <c r="DX119" s="849"/>
      <c r="DY119" s="849"/>
      <c r="DZ119" s="850"/>
    </row>
    <row r="120" spans="1:130" s="230" customFormat="1" ht="26.25" customHeight="1" x14ac:dyDescent="0.15">
      <c r="A120" s="820"/>
      <c r="B120" s="821"/>
      <c r="C120" s="815" t="s">
        <v>426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450</v>
      </c>
      <c r="AV120" s="881"/>
      <c r="AW120" s="881"/>
      <c r="AX120" s="881"/>
      <c r="AY120" s="882"/>
      <c r="AZ120" s="860" t="s">
        <v>451</v>
      </c>
      <c r="BA120" s="808"/>
      <c r="BB120" s="808"/>
      <c r="BC120" s="808"/>
      <c r="BD120" s="808"/>
      <c r="BE120" s="808"/>
      <c r="BF120" s="808"/>
      <c r="BG120" s="808"/>
      <c r="BH120" s="808"/>
      <c r="BI120" s="808"/>
      <c r="BJ120" s="808"/>
      <c r="BK120" s="808"/>
      <c r="BL120" s="808"/>
      <c r="BM120" s="808"/>
      <c r="BN120" s="808"/>
      <c r="BO120" s="808"/>
      <c r="BP120" s="809"/>
      <c r="BQ120" s="861">
        <v>41001353</v>
      </c>
      <c r="BR120" s="842"/>
      <c r="BS120" s="842"/>
      <c r="BT120" s="842"/>
      <c r="BU120" s="842"/>
      <c r="BV120" s="842">
        <v>37916813</v>
      </c>
      <c r="BW120" s="842"/>
      <c r="BX120" s="842"/>
      <c r="BY120" s="842"/>
      <c r="BZ120" s="842"/>
      <c r="CA120" s="842">
        <v>35261222</v>
      </c>
      <c r="CB120" s="842"/>
      <c r="CC120" s="842"/>
      <c r="CD120" s="842"/>
      <c r="CE120" s="842"/>
      <c r="CF120" s="866">
        <v>36.200000000000003</v>
      </c>
      <c r="CG120" s="867"/>
      <c r="CH120" s="867"/>
      <c r="CI120" s="867"/>
      <c r="CJ120" s="867"/>
      <c r="CK120" s="868" t="s">
        <v>452</v>
      </c>
      <c r="CL120" s="852"/>
      <c r="CM120" s="852"/>
      <c r="CN120" s="852"/>
      <c r="CO120" s="853"/>
      <c r="CP120" s="872" t="s">
        <v>453</v>
      </c>
      <c r="CQ120" s="873"/>
      <c r="CR120" s="873"/>
      <c r="CS120" s="873"/>
      <c r="CT120" s="873"/>
      <c r="CU120" s="873"/>
      <c r="CV120" s="873"/>
      <c r="CW120" s="873"/>
      <c r="CX120" s="873"/>
      <c r="CY120" s="873"/>
      <c r="CZ120" s="873"/>
      <c r="DA120" s="873"/>
      <c r="DB120" s="873"/>
      <c r="DC120" s="873"/>
      <c r="DD120" s="873"/>
      <c r="DE120" s="873"/>
      <c r="DF120" s="874"/>
      <c r="DG120" s="861">
        <v>12647947</v>
      </c>
      <c r="DH120" s="842"/>
      <c r="DI120" s="842"/>
      <c r="DJ120" s="842"/>
      <c r="DK120" s="842"/>
      <c r="DL120" s="842">
        <v>12645908</v>
      </c>
      <c r="DM120" s="842"/>
      <c r="DN120" s="842"/>
      <c r="DO120" s="842"/>
      <c r="DP120" s="842"/>
      <c r="DQ120" s="842">
        <v>14113374</v>
      </c>
      <c r="DR120" s="842"/>
      <c r="DS120" s="842"/>
      <c r="DT120" s="842"/>
      <c r="DU120" s="842"/>
      <c r="DV120" s="843">
        <v>14.5</v>
      </c>
      <c r="DW120" s="843"/>
      <c r="DX120" s="843"/>
      <c r="DY120" s="843"/>
      <c r="DZ120" s="844"/>
    </row>
    <row r="121" spans="1:130" s="230" customFormat="1" ht="26.25" customHeight="1" x14ac:dyDescent="0.15">
      <c r="A121" s="820"/>
      <c r="B121" s="821"/>
      <c r="C121" s="863" t="s">
        <v>454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455</v>
      </c>
      <c r="BA121" s="752"/>
      <c r="BB121" s="752"/>
      <c r="BC121" s="752"/>
      <c r="BD121" s="752"/>
      <c r="BE121" s="752"/>
      <c r="BF121" s="752"/>
      <c r="BG121" s="752"/>
      <c r="BH121" s="752"/>
      <c r="BI121" s="752"/>
      <c r="BJ121" s="752"/>
      <c r="BK121" s="752"/>
      <c r="BL121" s="752"/>
      <c r="BM121" s="752"/>
      <c r="BN121" s="752"/>
      <c r="BO121" s="752"/>
      <c r="BP121" s="753"/>
      <c r="BQ121" s="816">
        <v>15642326</v>
      </c>
      <c r="BR121" s="817"/>
      <c r="BS121" s="817"/>
      <c r="BT121" s="817"/>
      <c r="BU121" s="817"/>
      <c r="BV121" s="817">
        <v>16028796</v>
      </c>
      <c r="BW121" s="817"/>
      <c r="BX121" s="817"/>
      <c r="BY121" s="817"/>
      <c r="BZ121" s="817"/>
      <c r="CA121" s="817">
        <v>23482519</v>
      </c>
      <c r="CB121" s="817"/>
      <c r="CC121" s="817"/>
      <c r="CD121" s="817"/>
      <c r="CE121" s="817"/>
      <c r="CF121" s="875">
        <v>24.1</v>
      </c>
      <c r="CG121" s="876"/>
      <c r="CH121" s="876"/>
      <c r="CI121" s="876"/>
      <c r="CJ121" s="876"/>
      <c r="CK121" s="869"/>
      <c r="CL121" s="855"/>
      <c r="CM121" s="855"/>
      <c r="CN121" s="855"/>
      <c r="CO121" s="856"/>
      <c r="CP121" s="835" t="s">
        <v>456</v>
      </c>
      <c r="CQ121" s="836"/>
      <c r="CR121" s="836"/>
      <c r="CS121" s="836"/>
      <c r="CT121" s="836"/>
      <c r="CU121" s="836"/>
      <c r="CV121" s="836"/>
      <c r="CW121" s="836"/>
      <c r="CX121" s="836"/>
      <c r="CY121" s="836"/>
      <c r="CZ121" s="836"/>
      <c r="DA121" s="836"/>
      <c r="DB121" s="836"/>
      <c r="DC121" s="836"/>
      <c r="DD121" s="836"/>
      <c r="DE121" s="836"/>
      <c r="DF121" s="837"/>
      <c r="DG121" s="816">
        <v>1040114</v>
      </c>
      <c r="DH121" s="817"/>
      <c r="DI121" s="817"/>
      <c r="DJ121" s="817"/>
      <c r="DK121" s="817"/>
      <c r="DL121" s="817">
        <v>1475650</v>
      </c>
      <c r="DM121" s="817"/>
      <c r="DN121" s="817"/>
      <c r="DO121" s="817"/>
      <c r="DP121" s="817"/>
      <c r="DQ121" s="817">
        <v>1475650</v>
      </c>
      <c r="DR121" s="817"/>
      <c r="DS121" s="817"/>
      <c r="DT121" s="817"/>
      <c r="DU121" s="817"/>
      <c r="DV121" s="794">
        <v>1.5</v>
      </c>
      <c r="DW121" s="794"/>
      <c r="DX121" s="794"/>
      <c r="DY121" s="794"/>
      <c r="DZ121" s="795"/>
    </row>
    <row r="122" spans="1:130" s="230" customFormat="1" ht="26.25" customHeight="1" x14ac:dyDescent="0.15">
      <c r="A122" s="820"/>
      <c r="B122" s="821"/>
      <c r="C122" s="815" t="s">
        <v>436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457</v>
      </c>
      <c r="BA122" s="839"/>
      <c r="BB122" s="839"/>
      <c r="BC122" s="839"/>
      <c r="BD122" s="839"/>
      <c r="BE122" s="839"/>
      <c r="BF122" s="839"/>
      <c r="BG122" s="839"/>
      <c r="BH122" s="839"/>
      <c r="BI122" s="839"/>
      <c r="BJ122" s="839"/>
      <c r="BK122" s="839"/>
      <c r="BL122" s="839"/>
      <c r="BM122" s="839"/>
      <c r="BN122" s="839"/>
      <c r="BO122" s="839"/>
      <c r="BP122" s="840"/>
      <c r="BQ122" s="879">
        <v>101246247</v>
      </c>
      <c r="BR122" s="845"/>
      <c r="BS122" s="845"/>
      <c r="BT122" s="845"/>
      <c r="BU122" s="845"/>
      <c r="BV122" s="845">
        <v>98159898</v>
      </c>
      <c r="BW122" s="845"/>
      <c r="BX122" s="845"/>
      <c r="BY122" s="845"/>
      <c r="BZ122" s="845"/>
      <c r="CA122" s="845">
        <v>93823255</v>
      </c>
      <c r="CB122" s="845"/>
      <c r="CC122" s="845"/>
      <c r="CD122" s="845"/>
      <c r="CE122" s="845"/>
      <c r="CF122" s="846">
        <v>96.3</v>
      </c>
      <c r="CG122" s="847"/>
      <c r="CH122" s="847"/>
      <c r="CI122" s="847"/>
      <c r="CJ122" s="847"/>
      <c r="CK122" s="869"/>
      <c r="CL122" s="855"/>
      <c r="CM122" s="855"/>
      <c r="CN122" s="855"/>
      <c r="CO122" s="856"/>
      <c r="CP122" s="835" t="s">
        <v>458</v>
      </c>
      <c r="CQ122" s="836"/>
      <c r="CR122" s="836"/>
      <c r="CS122" s="836"/>
      <c r="CT122" s="836"/>
      <c r="CU122" s="836"/>
      <c r="CV122" s="836"/>
      <c r="CW122" s="836"/>
      <c r="CX122" s="836"/>
      <c r="CY122" s="836"/>
      <c r="CZ122" s="836"/>
      <c r="DA122" s="836"/>
      <c r="DB122" s="836"/>
      <c r="DC122" s="836"/>
      <c r="DD122" s="836"/>
      <c r="DE122" s="836"/>
      <c r="DF122" s="837"/>
      <c r="DG122" s="816">
        <v>135091</v>
      </c>
      <c r="DH122" s="817"/>
      <c r="DI122" s="817"/>
      <c r="DJ122" s="817"/>
      <c r="DK122" s="817"/>
      <c r="DL122" s="817">
        <v>110797</v>
      </c>
      <c r="DM122" s="817"/>
      <c r="DN122" s="817"/>
      <c r="DO122" s="817"/>
      <c r="DP122" s="817"/>
      <c r="DQ122" s="817">
        <v>88137</v>
      </c>
      <c r="DR122" s="817"/>
      <c r="DS122" s="817"/>
      <c r="DT122" s="817"/>
      <c r="DU122" s="817"/>
      <c r="DV122" s="794">
        <v>0.1</v>
      </c>
      <c r="DW122" s="794"/>
      <c r="DX122" s="794"/>
      <c r="DY122" s="794"/>
      <c r="DZ122" s="795"/>
    </row>
    <row r="123" spans="1:130" s="230" customFormat="1" ht="26.25" customHeight="1" x14ac:dyDescent="0.15">
      <c r="A123" s="820"/>
      <c r="B123" s="821"/>
      <c r="C123" s="815" t="s">
        <v>442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459</v>
      </c>
      <c r="BP123" s="878"/>
      <c r="BQ123" s="832">
        <v>157889926</v>
      </c>
      <c r="BR123" s="833"/>
      <c r="BS123" s="833"/>
      <c r="BT123" s="833"/>
      <c r="BU123" s="833"/>
      <c r="BV123" s="833">
        <v>152105507</v>
      </c>
      <c r="BW123" s="833"/>
      <c r="BX123" s="833"/>
      <c r="BY123" s="833"/>
      <c r="BZ123" s="833"/>
      <c r="CA123" s="833">
        <v>152566996</v>
      </c>
      <c r="CB123" s="833"/>
      <c r="CC123" s="833"/>
      <c r="CD123" s="833"/>
      <c r="CE123" s="833"/>
      <c r="CF123" s="748"/>
      <c r="CG123" s="749"/>
      <c r="CH123" s="749"/>
      <c r="CI123" s="749"/>
      <c r="CJ123" s="834"/>
      <c r="CK123" s="869"/>
      <c r="CL123" s="855"/>
      <c r="CM123" s="855"/>
      <c r="CN123" s="855"/>
      <c r="CO123" s="856"/>
      <c r="CP123" s="835" t="s">
        <v>397</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460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19.2</v>
      </c>
      <c r="BR124" s="831"/>
      <c r="BS124" s="831"/>
      <c r="BT124" s="831"/>
      <c r="BU124" s="831"/>
      <c r="BV124" s="831">
        <v>43.1</v>
      </c>
      <c r="BW124" s="831"/>
      <c r="BX124" s="831"/>
      <c r="BY124" s="831"/>
      <c r="BZ124" s="831"/>
      <c r="CA124" s="831">
        <v>44.1</v>
      </c>
      <c r="CB124" s="831"/>
      <c r="CC124" s="831"/>
      <c r="CD124" s="831"/>
      <c r="CE124" s="831"/>
      <c r="CF124" s="726"/>
      <c r="CG124" s="727"/>
      <c r="CH124" s="727"/>
      <c r="CI124" s="727"/>
      <c r="CJ124" s="862"/>
      <c r="CK124" s="870"/>
      <c r="CL124" s="870"/>
      <c r="CM124" s="870"/>
      <c r="CN124" s="870"/>
      <c r="CO124" s="871"/>
      <c r="CP124" s="835" t="s">
        <v>461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462</v>
      </c>
      <c r="CL125" s="852"/>
      <c r="CM125" s="852"/>
      <c r="CN125" s="852"/>
      <c r="CO125" s="853"/>
      <c r="CP125" s="860" t="s">
        <v>463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1007602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466</v>
      </c>
      <c r="AY127" s="812"/>
      <c r="AZ127" s="812"/>
      <c r="BA127" s="812"/>
      <c r="BB127" s="812"/>
      <c r="BC127" s="812"/>
      <c r="BD127" s="812"/>
      <c r="BE127" s="813"/>
      <c r="BF127" s="811" t="s">
        <v>467</v>
      </c>
      <c r="BG127" s="812"/>
      <c r="BH127" s="812"/>
      <c r="BI127" s="812"/>
      <c r="BJ127" s="812"/>
      <c r="BK127" s="812"/>
      <c r="BL127" s="813"/>
      <c r="BM127" s="811" t="s">
        <v>468</v>
      </c>
      <c r="BN127" s="812"/>
      <c r="BO127" s="812"/>
      <c r="BP127" s="812"/>
      <c r="BQ127" s="812"/>
      <c r="BR127" s="812"/>
      <c r="BS127" s="813"/>
      <c r="BT127" s="811" t="s">
        <v>469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470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471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472</v>
      </c>
      <c r="X128" s="798"/>
      <c r="Y128" s="798"/>
      <c r="Z128" s="799"/>
      <c r="AA128" s="800">
        <v>2230040</v>
      </c>
      <c r="AB128" s="801"/>
      <c r="AC128" s="801"/>
      <c r="AD128" s="801"/>
      <c r="AE128" s="802"/>
      <c r="AF128" s="803">
        <v>2491320</v>
      </c>
      <c r="AG128" s="801"/>
      <c r="AH128" s="801"/>
      <c r="AI128" s="801"/>
      <c r="AJ128" s="802"/>
      <c r="AK128" s="803">
        <v>2937018</v>
      </c>
      <c r="AL128" s="801"/>
      <c r="AM128" s="801"/>
      <c r="AN128" s="801"/>
      <c r="AO128" s="802"/>
      <c r="AP128" s="804"/>
      <c r="AQ128" s="805"/>
      <c r="AR128" s="805"/>
      <c r="AS128" s="805"/>
      <c r="AT128" s="806"/>
      <c r="AU128" s="232"/>
      <c r="AV128" s="232"/>
      <c r="AW128" s="232"/>
      <c r="AX128" s="807" t="s">
        <v>473</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475</v>
      </c>
      <c r="X129" s="777"/>
      <c r="Y129" s="777"/>
      <c r="Z129" s="778"/>
      <c r="AA129" s="779">
        <v>106411513</v>
      </c>
      <c r="AB129" s="780"/>
      <c r="AC129" s="780"/>
      <c r="AD129" s="780"/>
      <c r="AE129" s="781"/>
      <c r="AF129" s="782">
        <v>105084251</v>
      </c>
      <c r="AG129" s="780"/>
      <c r="AH129" s="780"/>
      <c r="AI129" s="780"/>
      <c r="AJ129" s="781"/>
      <c r="AK129" s="782">
        <v>106725227</v>
      </c>
      <c r="AL129" s="780"/>
      <c r="AM129" s="780"/>
      <c r="AN129" s="780"/>
      <c r="AO129" s="781"/>
      <c r="AP129" s="783"/>
      <c r="AQ129" s="784"/>
      <c r="AR129" s="784"/>
      <c r="AS129" s="784"/>
      <c r="AT129" s="785"/>
      <c r="AU129" s="233"/>
      <c r="AV129" s="233"/>
      <c r="AW129" s="233"/>
      <c r="AX129" s="751" t="s">
        <v>476</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478</v>
      </c>
      <c r="X130" s="777"/>
      <c r="Y130" s="777"/>
      <c r="Z130" s="778"/>
      <c r="AA130" s="779">
        <v>10103985</v>
      </c>
      <c r="AB130" s="780"/>
      <c r="AC130" s="780"/>
      <c r="AD130" s="780"/>
      <c r="AE130" s="781"/>
      <c r="AF130" s="782">
        <v>9711674</v>
      </c>
      <c r="AG130" s="780"/>
      <c r="AH130" s="780"/>
      <c r="AI130" s="780"/>
      <c r="AJ130" s="781"/>
      <c r="AK130" s="782">
        <v>9274120</v>
      </c>
      <c r="AL130" s="780"/>
      <c r="AM130" s="780"/>
      <c r="AN130" s="780"/>
      <c r="AO130" s="781"/>
      <c r="AP130" s="783"/>
      <c r="AQ130" s="784"/>
      <c r="AR130" s="784"/>
      <c r="AS130" s="784"/>
      <c r="AT130" s="785"/>
      <c r="AU130" s="233"/>
      <c r="AV130" s="233"/>
      <c r="AW130" s="233"/>
      <c r="AX130" s="751" t="s">
        <v>479</v>
      </c>
      <c r="AY130" s="752"/>
      <c r="AZ130" s="752"/>
      <c r="BA130" s="752"/>
      <c r="BB130" s="752"/>
      <c r="BC130" s="752"/>
      <c r="BD130" s="752"/>
      <c r="BE130" s="753"/>
      <c r="BF130" s="754">
        <v>3.9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480</v>
      </c>
      <c r="X131" s="761"/>
      <c r="Y131" s="761"/>
      <c r="Z131" s="762"/>
      <c r="AA131" s="763">
        <v>96307528</v>
      </c>
      <c r="AB131" s="764"/>
      <c r="AC131" s="764"/>
      <c r="AD131" s="764"/>
      <c r="AE131" s="765"/>
      <c r="AF131" s="766">
        <v>95372577</v>
      </c>
      <c r="AG131" s="764"/>
      <c r="AH131" s="764"/>
      <c r="AI131" s="764"/>
      <c r="AJ131" s="765"/>
      <c r="AK131" s="766">
        <v>97451107</v>
      </c>
      <c r="AL131" s="764"/>
      <c r="AM131" s="764"/>
      <c r="AN131" s="764"/>
      <c r="AO131" s="765"/>
      <c r="AP131" s="767"/>
      <c r="AQ131" s="768"/>
      <c r="AR131" s="768"/>
      <c r="AS131" s="768"/>
      <c r="AT131" s="769"/>
      <c r="AU131" s="233"/>
      <c r="AV131" s="233"/>
      <c r="AW131" s="233"/>
      <c r="AX131" s="729" t="s">
        <v>481</v>
      </c>
      <c r="AY131" s="730"/>
      <c r="AZ131" s="730"/>
      <c r="BA131" s="730"/>
      <c r="BB131" s="730"/>
      <c r="BC131" s="730"/>
      <c r="BD131" s="730"/>
      <c r="BE131" s="731"/>
      <c r="BF131" s="732">
        <v>44.1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482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483</v>
      </c>
      <c r="W132" s="742"/>
      <c r="X132" s="742"/>
      <c r="Y132" s="742"/>
      <c r="Z132" s="743"/>
      <c r="AA132" s="744">
        <v>4.0994290150000001</v>
      </c>
      <c r="AB132" s="745"/>
      <c r="AC132" s="745"/>
      <c r="AD132" s="745"/>
      <c r="AE132" s="746"/>
      <c r="AF132" s="747">
        <v>3.745024232</v>
      </c>
      <c r="AG132" s="745"/>
      <c r="AH132" s="745"/>
      <c r="AI132" s="745"/>
      <c r="AJ132" s="746"/>
      <c r="AK132" s="747">
        <v>4.0087691850000002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484</v>
      </c>
      <c r="W133" s="721"/>
      <c r="X133" s="721"/>
      <c r="Y133" s="721"/>
      <c r="Z133" s="722"/>
      <c r="AA133" s="723">
        <v>4.0999999999999996</v>
      </c>
      <c r="AB133" s="724"/>
      <c r="AC133" s="724"/>
      <c r="AD133" s="724"/>
      <c r="AE133" s="725"/>
      <c r="AF133" s="723">
        <v>3.9</v>
      </c>
      <c r="AG133" s="724"/>
      <c r="AH133" s="724"/>
      <c r="AI133" s="724"/>
      <c r="AJ133" s="725"/>
      <c r="AK133" s="723">
        <v>3.9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KdnpGTIq7qDxBiEMpSA4Rp/560IYg8fJDdF6PpT8DLQkw7AYVsCo0kS+NGTbFtceQCvFEXuTuKd8g4y5UrBQ==" saltValue="YtLZve5j2YJd+PAYK01Vm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grnKup+mVbtoZdlmvADvdLzc1MOHJIDSS58aYfC7RKkLixd3SfV+KfZgGfs2LFSEIaftte3N4+BOmLQzBjjlg==" saltValue="R3o0HOo9jwvAmLKxZfTMj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6I+w74nFJnYoUj7HdInCdK9UGsWjjCouox7pppHjvDXQ/VSaKBcIizQ8y/jK0SM8hmwM8Y6sM3wMD5TfQOA9A==" saltValue="euCE5rDiHdBFqB+A+nCzC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488</v>
      </c>
      <c r="AP7" s="272"/>
      <c r="AQ7" s="273" t="s">
        <v>489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490</v>
      </c>
      <c r="AQ8" s="279" t="s">
        <v>491</v>
      </c>
      <c r="AR8" s="280" t="s">
        <v>492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493</v>
      </c>
      <c r="AL9" s="1131"/>
      <c r="AM9" s="1131"/>
      <c r="AN9" s="1132"/>
      <c r="AO9" s="281">
        <v>29487977</v>
      </c>
      <c r="AP9" s="281">
        <v>57166</v>
      </c>
      <c r="AQ9" s="282">
        <v>62936</v>
      </c>
      <c r="AR9" s="283">
        <v>-9.1999999999999993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494</v>
      </c>
      <c r="AL10" s="1131"/>
      <c r="AM10" s="1131"/>
      <c r="AN10" s="1132"/>
      <c r="AO10" s="284">
        <v>21004</v>
      </c>
      <c r="AP10" s="284">
        <v>41</v>
      </c>
      <c r="AQ10" s="285">
        <v>1734</v>
      </c>
      <c r="AR10" s="286">
        <v>-97.6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495</v>
      </c>
      <c r="AL11" s="1131"/>
      <c r="AM11" s="1131"/>
      <c r="AN11" s="1132"/>
      <c r="AO11" s="284">
        <v>10399</v>
      </c>
      <c r="AP11" s="284">
        <v>20</v>
      </c>
      <c r="AQ11" s="285">
        <v>694</v>
      </c>
      <c r="AR11" s="286">
        <v>-97.1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496</v>
      </c>
      <c r="AL12" s="1131"/>
      <c r="AM12" s="1131"/>
      <c r="AN12" s="1132"/>
      <c r="AO12" s="284" t="s">
        <v>497</v>
      </c>
      <c r="AP12" s="284" t="s">
        <v>497</v>
      </c>
      <c r="AQ12" s="285">
        <v>24</v>
      </c>
      <c r="AR12" s="286" t="s">
        <v>497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498</v>
      </c>
      <c r="AL13" s="1131"/>
      <c r="AM13" s="1131"/>
      <c r="AN13" s="1132"/>
      <c r="AO13" s="284">
        <v>759462</v>
      </c>
      <c r="AP13" s="284">
        <v>1472</v>
      </c>
      <c r="AQ13" s="285">
        <v>1996</v>
      </c>
      <c r="AR13" s="286">
        <v>-26.3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499</v>
      </c>
      <c r="AL14" s="1131"/>
      <c r="AM14" s="1131"/>
      <c r="AN14" s="1132"/>
      <c r="AO14" s="284">
        <v>851944</v>
      </c>
      <c r="AP14" s="284">
        <v>1652</v>
      </c>
      <c r="AQ14" s="285">
        <v>1351</v>
      </c>
      <c r="AR14" s="286">
        <v>22.3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500</v>
      </c>
      <c r="AL15" s="1134"/>
      <c r="AM15" s="1134"/>
      <c r="AN15" s="1135"/>
      <c r="AO15" s="284">
        <v>-887057</v>
      </c>
      <c r="AP15" s="284">
        <v>-1720</v>
      </c>
      <c r="AQ15" s="285">
        <v>-1933</v>
      </c>
      <c r="AR15" s="286">
        <v>-11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30243729</v>
      </c>
      <c r="AP16" s="284">
        <v>58631</v>
      </c>
      <c r="AQ16" s="285">
        <v>66802</v>
      </c>
      <c r="AR16" s="286">
        <v>-12.2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502</v>
      </c>
      <c r="AP20" s="293" t="s">
        <v>503</v>
      </c>
      <c r="AQ20" s="294" t="s">
        <v>504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505</v>
      </c>
      <c r="AL21" s="1137"/>
      <c r="AM21" s="1137"/>
      <c r="AN21" s="1138"/>
      <c r="AO21" s="297">
        <v>5.74</v>
      </c>
      <c r="AP21" s="298">
        <v>6.52</v>
      </c>
      <c r="AQ21" s="299">
        <v>-0.78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506</v>
      </c>
      <c r="AL22" s="1137"/>
      <c r="AM22" s="1137"/>
      <c r="AN22" s="1138"/>
      <c r="AO22" s="302">
        <v>101.7</v>
      </c>
      <c r="AP22" s="303">
        <v>99.2</v>
      </c>
      <c r="AQ22" s="304">
        <v>2.5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488</v>
      </c>
      <c r="AP30" s="272"/>
      <c r="AQ30" s="273" t="s">
        <v>489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490</v>
      </c>
      <c r="AQ31" s="279" t="s">
        <v>491</v>
      </c>
      <c r="AR31" s="280" t="s">
        <v>492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510</v>
      </c>
      <c r="AL32" s="1121"/>
      <c r="AM32" s="1121"/>
      <c r="AN32" s="1122"/>
      <c r="AO32" s="312">
        <v>13235757</v>
      </c>
      <c r="AP32" s="312">
        <v>25659</v>
      </c>
      <c r="AQ32" s="313">
        <v>37417</v>
      </c>
      <c r="AR32" s="314">
        <v>-31.4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511</v>
      </c>
      <c r="AL33" s="1121"/>
      <c r="AM33" s="1121"/>
      <c r="AN33" s="1122"/>
      <c r="AO33" s="312" t="s">
        <v>497</v>
      </c>
      <c r="AP33" s="312" t="s">
        <v>497</v>
      </c>
      <c r="AQ33" s="313" t="s">
        <v>497</v>
      </c>
      <c r="AR33" s="314" t="s">
        <v>497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512</v>
      </c>
      <c r="AL34" s="1121"/>
      <c r="AM34" s="1121"/>
      <c r="AN34" s="1122"/>
      <c r="AO34" s="312" t="s">
        <v>497</v>
      </c>
      <c r="AP34" s="312" t="s">
        <v>497</v>
      </c>
      <c r="AQ34" s="313">
        <v>46</v>
      </c>
      <c r="AR34" s="314" t="s">
        <v>497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513</v>
      </c>
      <c r="AL35" s="1121"/>
      <c r="AM35" s="1121"/>
      <c r="AN35" s="1122"/>
      <c r="AO35" s="312">
        <v>2550729</v>
      </c>
      <c r="AP35" s="312">
        <v>4945</v>
      </c>
      <c r="AQ35" s="313">
        <v>8245</v>
      </c>
      <c r="AR35" s="314">
        <v>-40</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514</v>
      </c>
      <c r="AL36" s="1121"/>
      <c r="AM36" s="1121"/>
      <c r="AN36" s="1122"/>
      <c r="AO36" s="312" t="s">
        <v>497</v>
      </c>
      <c r="AP36" s="312" t="s">
        <v>497</v>
      </c>
      <c r="AQ36" s="313">
        <v>440</v>
      </c>
      <c r="AR36" s="314" t="s">
        <v>497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515</v>
      </c>
      <c r="AL37" s="1121"/>
      <c r="AM37" s="1121"/>
      <c r="AN37" s="1122"/>
      <c r="AO37" s="312">
        <v>330887</v>
      </c>
      <c r="AP37" s="312">
        <v>641</v>
      </c>
      <c r="AQ37" s="313">
        <v>558</v>
      </c>
      <c r="AR37" s="314">
        <v>14.9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516</v>
      </c>
      <c r="AL38" s="1124"/>
      <c r="AM38" s="1124"/>
      <c r="AN38" s="1125"/>
      <c r="AO38" s="315">
        <v>355</v>
      </c>
      <c r="AP38" s="315">
        <v>1</v>
      </c>
      <c r="AQ38" s="316">
        <v>1</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517</v>
      </c>
      <c r="AL39" s="1124"/>
      <c r="AM39" s="1124"/>
      <c r="AN39" s="1125"/>
      <c r="AO39" s="312">
        <v>-2937018</v>
      </c>
      <c r="AP39" s="312">
        <v>-5694</v>
      </c>
      <c r="AQ39" s="313">
        <v>-7933</v>
      </c>
      <c r="AR39" s="314">
        <v>-28.2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518</v>
      </c>
      <c r="AL40" s="1121"/>
      <c r="AM40" s="1121"/>
      <c r="AN40" s="1122"/>
      <c r="AO40" s="312">
        <v>-9274120</v>
      </c>
      <c r="AP40" s="312">
        <v>-17979</v>
      </c>
      <c r="AQ40" s="313">
        <v>-28055</v>
      </c>
      <c r="AR40" s="314">
        <v>-35.9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3906590</v>
      </c>
      <c r="AP41" s="312">
        <v>7573</v>
      </c>
      <c r="AQ41" s="313">
        <v>10719</v>
      </c>
      <c r="AR41" s="314">
        <v>-29.3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488</v>
      </c>
      <c r="AN49" s="1115" t="s">
        <v>521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522</v>
      </c>
      <c r="AO50" s="329" t="s">
        <v>523</v>
      </c>
      <c r="AP50" s="330" t="s">
        <v>524</v>
      </c>
      <c r="AQ50" s="331" t="s">
        <v>525</v>
      </c>
      <c r="AR50" s="332" t="s">
        <v>526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527</v>
      </c>
      <c r="AL51" s="325"/>
      <c r="AM51" s="333">
        <v>47812522</v>
      </c>
      <c r="AN51" s="334">
        <v>91638</v>
      </c>
      <c r="AO51" s="335">
        <v>32.299999999999997</v>
      </c>
      <c r="AP51" s="336">
        <v>51849</v>
      </c>
      <c r="AQ51" s="337">
        <v>11.6</v>
      </c>
      <c r="AR51" s="338">
        <v>20.7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528</v>
      </c>
      <c r="AM52" s="341">
        <v>14514708</v>
      </c>
      <c r="AN52" s="342">
        <v>27819</v>
      </c>
      <c r="AO52" s="343">
        <v>18</v>
      </c>
      <c r="AP52" s="344">
        <v>26326</v>
      </c>
      <c r="AQ52" s="345">
        <v>9.6</v>
      </c>
      <c r="AR52" s="346">
        <v>8.4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529</v>
      </c>
      <c r="AL53" s="325"/>
      <c r="AM53" s="333">
        <v>44918303</v>
      </c>
      <c r="AN53" s="334">
        <v>86198</v>
      </c>
      <c r="AO53" s="335">
        <v>-5.9</v>
      </c>
      <c r="AP53" s="336">
        <v>52191</v>
      </c>
      <c r="AQ53" s="337">
        <v>0.7</v>
      </c>
      <c r="AR53" s="338">
        <v>-6.6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528</v>
      </c>
      <c r="AM54" s="341">
        <v>18448709</v>
      </c>
      <c r="AN54" s="342">
        <v>35403</v>
      </c>
      <c r="AO54" s="343">
        <v>27.3</v>
      </c>
      <c r="AP54" s="344">
        <v>26807</v>
      </c>
      <c r="AQ54" s="345">
        <v>1.8</v>
      </c>
      <c r="AR54" s="346">
        <v>25.5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530</v>
      </c>
      <c r="AL55" s="325"/>
      <c r="AM55" s="333">
        <v>46428330</v>
      </c>
      <c r="AN55" s="334">
        <v>89434</v>
      </c>
      <c r="AO55" s="335">
        <v>3.8</v>
      </c>
      <c r="AP55" s="336">
        <v>48105</v>
      </c>
      <c r="AQ55" s="337">
        <v>-7.8</v>
      </c>
      <c r="AR55" s="338">
        <v>11.6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528</v>
      </c>
      <c r="AM56" s="341">
        <v>18297506</v>
      </c>
      <c r="AN56" s="342">
        <v>35246</v>
      </c>
      <c r="AO56" s="343">
        <v>-0.4</v>
      </c>
      <c r="AP56" s="344">
        <v>24072</v>
      </c>
      <c r="AQ56" s="345">
        <v>-10.199999999999999</v>
      </c>
      <c r="AR56" s="346">
        <v>9.8000000000000007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531</v>
      </c>
      <c r="AL57" s="325"/>
      <c r="AM57" s="333">
        <v>58261588</v>
      </c>
      <c r="AN57" s="334">
        <v>112583</v>
      </c>
      <c r="AO57" s="335">
        <v>25.9</v>
      </c>
      <c r="AP57" s="336">
        <v>47446</v>
      </c>
      <c r="AQ57" s="337">
        <v>-1.4</v>
      </c>
      <c r="AR57" s="338">
        <v>27.3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528</v>
      </c>
      <c r="AM58" s="341">
        <v>19503214</v>
      </c>
      <c r="AN58" s="342">
        <v>37688</v>
      </c>
      <c r="AO58" s="343">
        <v>6.9</v>
      </c>
      <c r="AP58" s="344">
        <v>24371</v>
      </c>
      <c r="AQ58" s="345">
        <v>1.2</v>
      </c>
      <c r="AR58" s="346">
        <v>5.7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532</v>
      </c>
      <c r="AL59" s="325"/>
      <c r="AM59" s="333">
        <v>34042756</v>
      </c>
      <c r="AN59" s="334">
        <v>65996</v>
      </c>
      <c r="AO59" s="335">
        <v>-41.4</v>
      </c>
      <c r="AP59" s="336">
        <v>48387</v>
      </c>
      <c r="AQ59" s="337">
        <v>2</v>
      </c>
      <c r="AR59" s="338">
        <v>-43.4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528</v>
      </c>
      <c r="AM60" s="341">
        <v>17222299</v>
      </c>
      <c r="AN60" s="342">
        <v>33387</v>
      </c>
      <c r="AO60" s="343">
        <v>-11.4</v>
      </c>
      <c r="AP60" s="344">
        <v>25592</v>
      </c>
      <c r="AQ60" s="345">
        <v>5</v>
      </c>
      <c r="AR60" s="346">
        <v>-16.399999999999999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533</v>
      </c>
      <c r="AL61" s="347"/>
      <c r="AM61" s="348">
        <v>46292700</v>
      </c>
      <c r="AN61" s="349">
        <v>89170</v>
      </c>
      <c r="AO61" s="350">
        <v>2.9</v>
      </c>
      <c r="AP61" s="351">
        <v>49596</v>
      </c>
      <c r="AQ61" s="352">
        <v>1</v>
      </c>
      <c r="AR61" s="338">
        <v>1.9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528</v>
      </c>
      <c r="AM62" s="341">
        <v>17597287</v>
      </c>
      <c r="AN62" s="342">
        <v>33909</v>
      </c>
      <c r="AO62" s="343">
        <v>8.1</v>
      </c>
      <c r="AP62" s="344">
        <v>25434</v>
      </c>
      <c r="AQ62" s="345">
        <v>1.5</v>
      </c>
      <c r="AR62" s="346">
        <v>6.6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eKalHVD7KyIVZ3JRwGj1jUwVnTLwIwdQ9RqTd/Qh66dBpwA0V3WTw9RcfXQ17YJEPmTLOyyARG+w7VFKGZMJQ==" saltValue="+Cq6+P3m+w9bFrNOysmpl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485</v>
      </c>
    </row>
    <row r="120" spans="125:125" ht="13.5" hidden="1" customHeight="1" x14ac:dyDescent="0.15"/>
    <row r="121" spans="125:125" ht="13.5" hidden="1" customHeight="1" x14ac:dyDescent="0.15">
      <c r="DU121" s="259"/>
    </row>
  </sheetData>
  <sheetProtection algorithmName="SHA-512" hashValue="yOyHFxwZU8NfrXTsLX2NMEa4OB6vybCUyF8EMl4BmvwwTKbLLP2BMuUmqiGumRzvbmxaqOg/CxOybD9wDaWR5Q==" saltValue="/LQguHlD76CiEyEPRVMEm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485</v>
      </c>
    </row>
  </sheetData>
  <sheetProtection algorithmName="SHA-512" hashValue="IJyHn+3PkzSJOjBlbKSwWswmod3Kk4VJiKy8gyj+nvESeb4WcXsLQdg23zDGrqAxOR7Ba+TYQ2OJTP314h2XYQ==" saltValue="JxQCyBXpEIIU4Uq214Bca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535</v>
      </c>
      <c r="G46" s="8" t="s">
        <v>536</v>
      </c>
      <c r="H46" s="8" t="s">
        <v>537</v>
      </c>
      <c r="I46" s="8" t="s">
        <v>538</v>
      </c>
      <c r="J46" s="9" t="s">
        <v>539</v>
      </c>
    </row>
    <row r="47" spans="2:10" ht="57.75" customHeight="1" x14ac:dyDescent="0.15">
      <c r="B47" s="10"/>
      <c r="C47" s="1139" t="s">
        <v>3</v>
      </c>
      <c r="D47" s="1139"/>
      <c r="E47" s="1140"/>
      <c r="F47" s="11">
        <v>14.27</v>
      </c>
      <c r="G47" s="12">
        <v>13.06</v>
      </c>
      <c r="H47" s="12">
        <v>13.61</v>
      </c>
      <c r="I47" s="12">
        <v>12.37</v>
      </c>
      <c r="J47" s="13">
        <v>13.13</v>
      </c>
    </row>
    <row r="48" spans="2:10" ht="57.75" customHeight="1" x14ac:dyDescent="0.15">
      <c r="B48" s="14"/>
      <c r="C48" s="1141" t="s">
        <v>4</v>
      </c>
      <c r="D48" s="1141"/>
      <c r="E48" s="1142"/>
      <c r="F48" s="15">
        <v>1.29</v>
      </c>
      <c r="G48" s="16">
        <v>1.51</v>
      </c>
      <c r="H48" s="16">
        <v>6.06</v>
      </c>
      <c r="I48" s="16">
        <v>3.66</v>
      </c>
      <c r="J48" s="17">
        <v>3.33</v>
      </c>
    </row>
    <row r="49" spans="2:10" ht="57.75" customHeight="1" thickBot="1" x14ac:dyDescent="0.2">
      <c r="B49" s="18"/>
      <c r="C49" s="1143" t="s">
        <v>5</v>
      </c>
      <c r="D49" s="1143"/>
      <c r="E49" s="1144"/>
      <c r="F49" s="19" t="s">
        <v>540</v>
      </c>
      <c r="G49" s="20" t="s">
        <v>541</v>
      </c>
      <c r="H49" s="20">
        <v>4.5999999999999996</v>
      </c>
      <c r="I49" s="20" t="s">
        <v>542</v>
      </c>
      <c r="J49" s="21" t="s">
        <v>543</v>
      </c>
    </row>
    <row r="50" spans="2:10" x14ac:dyDescent="0.15"/>
  </sheetData>
  <sheetProtection algorithmName="SHA-512" hashValue="XwSedA5rWfRFplip4I+j3tj6cS8sDtMmRInITUkM+JHsIKKO+b1g0QJheVSdsZjeyU9BHY6izSIJ0TXMpm7QvQ==" saltValue="f+R/ul5JAMNhH11G/y83S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535</v>
      </c>
      <c r="G33" s="29" t="s">
        <v>536</v>
      </c>
      <c r="H33" s="29" t="s">
        <v>537</v>
      </c>
      <c r="I33" s="29" t="s">
        <v>538</v>
      </c>
      <c r="J33" s="30" t="s">
        <v>539</v>
      </c>
      <c r="K33" s="22"/>
      <c r="L33" s="22"/>
      <c r="M33" s="22"/>
      <c r="N33" s="22"/>
      <c r="O33" s="22"/>
      <c r="P33" s="22"/>
    </row>
    <row r="34" spans="1:16" ht="39" customHeight="1" x14ac:dyDescent="0.15">
      <c r="A34" s="22"/>
      <c r="B34" s="31"/>
      <c r="C34" s="1151" t="s">
        <v>544</v>
      </c>
      <c r="D34" s="1151"/>
      <c r="E34" s="1152"/>
      <c r="F34" s="32">
        <v>11.22</v>
      </c>
      <c r="G34" s="33">
        <v>11.06</v>
      </c>
      <c r="H34" s="33">
        <v>11.16</v>
      </c>
      <c r="I34" s="33">
        <v>9.98</v>
      </c>
      <c r="J34" s="34">
        <v>8.7899999999999991</v>
      </c>
      <c r="K34" s="22"/>
      <c r="L34" s="22"/>
      <c r="M34" s="22"/>
      <c r="N34" s="22"/>
      <c r="O34" s="22"/>
      <c r="P34" s="22"/>
    </row>
    <row r="35" spans="1:16" ht="39" customHeight="1" x14ac:dyDescent="0.15">
      <c r="A35" s="22"/>
      <c r="B35" s="35"/>
      <c r="C35" s="1145" t="s">
        <v>545</v>
      </c>
      <c r="D35" s="1146"/>
      <c r="E35" s="1147"/>
      <c r="F35" s="36">
        <v>1.19</v>
      </c>
      <c r="G35" s="37">
        <v>1.36</v>
      </c>
      <c r="H35" s="37">
        <v>5.71</v>
      </c>
      <c r="I35" s="37">
        <v>3.22</v>
      </c>
      <c r="J35" s="38">
        <v>2.98</v>
      </c>
      <c r="K35" s="22"/>
      <c r="L35" s="22"/>
      <c r="M35" s="22"/>
      <c r="N35" s="22"/>
      <c r="O35" s="22"/>
      <c r="P35" s="22"/>
    </row>
    <row r="36" spans="1:16" ht="39" customHeight="1" x14ac:dyDescent="0.15">
      <c r="A36" s="22"/>
      <c r="B36" s="35"/>
      <c r="C36" s="1145" t="s">
        <v>546</v>
      </c>
      <c r="D36" s="1146"/>
      <c r="E36" s="1147"/>
      <c r="F36" s="36">
        <v>2.97</v>
      </c>
      <c r="G36" s="37">
        <v>2.17</v>
      </c>
      <c r="H36" s="37">
        <v>1.74</v>
      </c>
      <c r="I36" s="37">
        <v>2.27</v>
      </c>
      <c r="J36" s="38">
        <v>2.1</v>
      </c>
      <c r="K36" s="22"/>
      <c r="L36" s="22"/>
      <c r="M36" s="22"/>
      <c r="N36" s="22"/>
      <c r="O36" s="22"/>
      <c r="P36" s="22"/>
    </row>
    <row r="37" spans="1:16" ht="39" customHeight="1" x14ac:dyDescent="0.15">
      <c r="A37" s="22"/>
      <c r="B37" s="35"/>
      <c r="C37" s="1145" t="s">
        <v>547</v>
      </c>
      <c r="D37" s="1146"/>
      <c r="E37" s="1147"/>
      <c r="F37" s="36">
        <v>1.37</v>
      </c>
      <c r="G37" s="37">
        <v>1.29</v>
      </c>
      <c r="H37" s="37">
        <v>1.33</v>
      </c>
      <c r="I37" s="37">
        <v>1.54</v>
      </c>
      <c r="J37" s="38">
        <v>1.26</v>
      </c>
      <c r="K37" s="22"/>
      <c r="L37" s="22"/>
      <c r="M37" s="22"/>
      <c r="N37" s="22"/>
      <c r="O37" s="22"/>
      <c r="P37" s="22"/>
    </row>
    <row r="38" spans="1:16" ht="39" customHeight="1" x14ac:dyDescent="0.15">
      <c r="A38" s="22"/>
      <c r="B38" s="35"/>
      <c r="C38" s="1145" t="s">
        <v>548</v>
      </c>
      <c r="D38" s="1146"/>
      <c r="E38" s="1147"/>
      <c r="F38" s="36">
        <v>0.16</v>
      </c>
      <c r="G38" s="37">
        <v>0.28999999999999998</v>
      </c>
      <c r="H38" s="37">
        <v>0.32</v>
      </c>
      <c r="I38" s="37">
        <v>0.61</v>
      </c>
      <c r="J38" s="38">
        <v>0.78</v>
      </c>
      <c r="K38" s="22"/>
      <c r="L38" s="22"/>
      <c r="M38" s="22"/>
      <c r="N38" s="22"/>
      <c r="O38" s="22"/>
      <c r="P38" s="22"/>
    </row>
    <row r="39" spans="1:16" ht="39" customHeight="1" x14ac:dyDescent="0.15">
      <c r="A39" s="22"/>
      <c r="B39" s="35"/>
      <c r="C39" s="1145" t="s">
        <v>549</v>
      </c>
      <c r="D39" s="1146"/>
      <c r="E39" s="1147"/>
      <c r="F39" s="36">
        <v>0.03</v>
      </c>
      <c r="G39" s="37">
        <v>0.05</v>
      </c>
      <c r="H39" s="37">
        <v>0.11</v>
      </c>
      <c r="I39" s="37">
        <v>0.19</v>
      </c>
      <c r="J39" s="38">
        <v>0.28999999999999998</v>
      </c>
      <c r="K39" s="22"/>
      <c r="L39" s="22"/>
      <c r="M39" s="22"/>
      <c r="N39" s="22"/>
      <c r="O39" s="22"/>
      <c r="P39" s="22"/>
    </row>
    <row r="40" spans="1:16" ht="39" customHeight="1" x14ac:dyDescent="0.15">
      <c r="A40" s="22"/>
      <c r="B40" s="35"/>
      <c r="C40" s="1145" t="s">
        <v>550</v>
      </c>
      <c r="D40" s="1146"/>
      <c r="E40" s="1147"/>
      <c r="F40" s="36">
        <v>0.05</v>
      </c>
      <c r="G40" s="37">
        <v>7.0000000000000007E-2</v>
      </c>
      <c r="H40" s="37">
        <v>0.08</v>
      </c>
      <c r="I40" s="37">
        <v>0.06</v>
      </c>
      <c r="J40" s="38">
        <v>0.26</v>
      </c>
      <c r="K40" s="22"/>
      <c r="L40" s="22"/>
      <c r="M40" s="22"/>
      <c r="N40" s="22"/>
      <c r="O40" s="22"/>
      <c r="P40" s="22"/>
    </row>
    <row r="41" spans="1:16" ht="39" customHeight="1" x14ac:dyDescent="0.15">
      <c r="A41" s="22"/>
      <c r="B41" s="35"/>
      <c r="C41" s="1145" t="s">
        <v>551</v>
      </c>
      <c r="D41" s="1146"/>
      <c r="E41" s="1147"/>
      <c r="F41" s="36">
        <v>0.23</v>
      </c>
      <c r="G41" s="37">
        <v>0.31</v>
      </c>
      <c r="H41" s="37">
        <v>0.48</v>
      </c>
      <c r="I41" s="37">
        <v>0.17</v>
      </c>
      <c r="J41" s="38">
        <v>0.16</v>
      </c>
      <c r="K41" s="22"/>
      <c r="L41" s="22"/>
      <c r="M41" s="22"/>
      <c r="N41" s="22"/>
      <c r="O41" s="22"/>
      <c r="P41" s="22"/>
    </row>
    <row r="42" spans="1:16" ht="39" customHeight="1" x14ac:dyDescent="0.15">
      <c r="A42" s="22"/>
      <c r="B42" s="39"/>
      <c r="C42" s="1145" t="s">
        <v>552</v>
      </c>
      <c r="D42" s="1146"/>
      <c r="E42" s="1147"/>
      <c r="F42" s="36" t="s">
        <v>497</v>
      </c>
      <c r="G42" s="37" t="s">
        <v>497</v>
      </c>
      <c r="H42" s="37" t="s">
        <v>497</v>
      </c>
      <c r="I42" s="37" t="s">
        <v>497</v>
      </c>
      <c r="J42" s="38" t="s">
        <v>497</v>
      </c>
      <c r="K42" s="22"/>
      <c r="L42" s="22"/>
      <c r="M42" s="22"/>
      <c r="N42" s="22"/>
      <c r="O42" s="22"/>
      <c r="P42" s="22"/>
    </row>
    <row r="43" spans="1:16" ht="39" customHeight="1" thickBot="1" x14ac:dyDescent="0.2">
      <c r="A43" s="22"/>
      <c r="B43" s="40"/>
      <c r="C43" s="1148" t="s">
        <v>553</v>
      </c>
      <c r="D43" s="1149"/>
      <c r="E43" s="1150"/>
      <c r="F43" s="41">
        <v>7.0000000000000007E-2</v>
      </c>
      <c r="G43" s="42">
        <v>0.1</v>
      </c>
      <c r="H43" s="42">
        <v>0.25</v>
      </c>
      <c r="I43" s="42">
        <v>0.26</v>
      </c>
      <c r="J43" s="43">
        <v>0.08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sIKKrQGlhHhsKGezaJMkKM7750SawjzCgr4Z142bBm6UBvDj6MszQt4sOyCuHkNB+leNzhwFE1IqzJYXbV/dA==" saltValue="dtsdI95QZZOaLQVmg98g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Q43" sqref="Q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15450</v>
      </c>
      <c r="L45" s="60">
        <v>14515</v>
      </c>
      <c r="M45" s="60">
        <v>13618</v>
      </c>
      <c r="N45" s="60">
        <v>12943</v>
      </c>
      <c r="O45" s="61">
        <v>13236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497</v>
      </c>
      <c r="L46" s="64" t="s">
        <v>497</v>
      </c>
      <c r="M46" s="64" t="s">
        <v>497</v>
      </c>
      <c r="N46" s="64" t="s">
        <v>497</v>
      </c>
      <c r="O46" s="65" t="s">
        <v>497</v>
      </c>
      <c r="P46" s="48"/>
      <c r="Q46" s="48"/>
      <c r="R46" s="48"/>
      <c r="S46" s="48"/>
      <c r="T46" s="48"/>
      <c r="U46" s="48"/>
    </row>
    <row r="47" spans="1:21" ht="30.75" customHeight="1" x14ac:dyDescent="0.15">
      <c r="A47" s="48"/>
      <c r="B47" s="1178"/>
      <c r="C47" s="1179"/>
      <c r="D47" s="62"/>
      <c r="E47" s="1155" t="s">
        <v>12</v>
      </c>
      <c r="F47" s="1155"/>
      <c r="G47" s="1155"/>
      <c r="H47" s="1155"/>
      <c r="I47" s="1155"/>
      <c r="J47" s="1156"/>
      <c r="K47" s="63">
        <v>33</v>
      </c>
      <c r="L47" s="64">
        <v>17</v>
      </c>
      <c r="M47" s="64" t="s">
        <v>497</v>
      </c>
      <c r="N47" s="64" t="s">
        <v>497</v>
      </c>
      <c r="O47" s="65" t="s">
        <v>497</v>
      </c>
      <c r="P47" s="48"/>
      <c r="Q47" s="48"/>
      <c r="R47" s="48"/>
      <c r="S47" s="48"/>
      <c r="T47" s="48"/>
      <c r="U47" s="48"/>
    </row>
    <row r="48" spans="1:21" ht="30.75" customHeight="1" x14ac:dyDescent="0.15">
      <c r="A48" s="48"/>
      <c r="B48" s="1178"/>
      <c r="C48" s="1179"/>
      <c r="D48" s="62"/>
      <c r="E48" s="1155" t="s">
        <v>13</v>
      </c>
      <c r="F48" s="1155"/>
      <c r="G48" s="1155"/>
      <c r="H48" s="1155"/>
      <c r="I48" s="1155"/>
      <c r="J48" s="1156"/>
      <c r="K48" s="63">
        <v>2204</v>
      </c>
      <c r="L48" s="64">
        <v>1922</v>
      </c>
      <c r="M48" s="64">
        <v>1326</v>
      </c>
      <c r="N48" s="64">
        <v>2500</v>
      </c>
      <c r="O48" s="65">
        <v>2551</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497</v>
      </c>
      <c r="L49" s="64" t="s">
        <v>497</v>
      </c>
      <c r="M49" s="64" t="s">
        <v>497</v>
      </c>
      <c r="N49" s="64" t="s">
        <v>497</v>
      </c>
      <c r="O49" s="65" t="s">
        <v>497</v>
      </c>
      <c r="P49" s="48"/>
      <c r="Q49" s="48"/>
      <c r="R49" s="48"/>
      <c r="S49" s="48"/>
      <c r="T49" s="48"/>
      <c r="U49" s="48"/>
    </row>
    <row r="50" spans="1:21" ht="30.75" customHeight="1" x14ac:dyDescent="0.15">
      <c r="A50" s="48"/>
      <c r="B50" s="1178"/>
      <c r="C50" s="1179"/>
      <c r="D50" s="62"/>
      <c r="E50" s="1155" t="s">
        <v>15</v>
      </c>
      <c r="F50" s="1155"/>
      <c r="G50" s="1155"/>
      <c r="H50" s="1155"/>
      <c r="I50" s="1155"/>
      <c r="J50" s="1156"/>
      <c r="K50" s="63">
        <v>330</v>
      </c>
      <c r="L50" s="64">
        <v>331</v>
      </c>
      <c r="M50" s="64">
        <v>1338</v>
      </c>
      <c r="N50" s="64">
        <v>331</v>
      </c>
      <c r="O50" s="65">
        <v>331</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1</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13991</v>
      </c>
      <c r="L52" s="64">
        <v>13159</v>
      </c>
      <c r="M52" s="64">
        <v>12334</v>
      </c>
      <c r="N52" s="64">
        <v>12203</v>
      </c>
      <c r="O52" s="65">
        <v>12212</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4026</v>
      </c>
      <c r="L53" s="69">
        <v>3626</v>
      </c>
      <c r="M53" s="69">
        <v>3948</v>
      </c>
      <c r="N53" s="69">
        <v>3572</v>
      </c>
      <c r="O53" s="70">
        <v>3906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554</v>
      </c>
      <c r="L57" s="81" t="s">
        <v>555</v>
      </c>
      <c r="M57" s="81" t="s">
        <v>556</v>
      </c>
      <c r="N57" s="81" t="s">
        <v>557</v>
      </c>
      <c r="O57" s="82" t="s">
        <v>558</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TCP/9ixGbS6x1HNU/uCa/HGlvUs8T3dsGbO+IWdAmTIlguVpDty1b9pYDmEaEItL/63wMuwl2jZja3wKSiiDQ==" saltValue="1EOy2Ri0tPA00HccgPVPC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N39" sqref="N3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535</v>
      </c>
      <c r="J40" s="103" t="s">
        <v>536</v>
      </c>
      <c r="K40" s="103" t="s">
        <v>537</v>
      </c>
      <c r="L40" s="103" t="s">
        <v>538</v>
      </c>
      <c r="M40" s="104" t="s">
        <v>539</v>
      </c>
    </row>
    <row r="41" spans="2:13" ht="27.75" customHeight="1" x14ac:dyDescent="0.15">
      <c r="B41" s="1196" t="s">
        <v>30</v>
      </c>
      <c r="C41" s="1197"/>
      <c r="D41" s="105"/>
      <c r="E41" s="1198" t="s">
        <v>31</v>
      </c>
      <c r="F41" s="1198"/>
      <c r="G41" s="1198"/>
      <c r="H41" s="1199"/>
      <c r="I41" s="355">
        <v>111645</v>
      </c>
      <c r="J41" s="356">
        <v>118218</v>
      </c>
      <c r="K41" s="356">
        <v>131038</v>
      </c>
      <c r="L41" s="356">
        <v>144322</v>
      </c>
      <c r="M41" s="357">
        <v>145135</v>
      </c>
    </row>
    <row r="42" spans="2:13" ht="27.75" customHeight="1" x14ac:dyDescent="0.15">
      <c r="B42" s="1186"/>
      <c r="C42" s="1187"/>
      <c r="D42" s="106"/>
      <c r="E42" s="1190" t="s">
        <v>32</v>
      </c>
      <c r="F42" s="1190"/>
      <c r="G42" s="1190"/>
      <c r="H42" s="1191"/>
      <c r="I42" s="358">
        <v>7999</v>
      </c>
      <c r="J42" s="359">
        <v>8338</v>
      </c>
      <c r="K42" s="359">
        <v>8887</v>
      </c>
      <c r="L42" s="359">
        <v>12461</v>
      </c>
      <c r="M42" s="360">
        <v>11831</v>
      </c>
    </row>
    <row r="43" spans="2:13" ht="27.75" customHeight="1" x14ac:dyDescent="0.15">
      <c r="B43" s="1186"/>
      <c r="C43" s="1187"/>
      <c r="D43" s="106"/>
      <c r="E43" s="1190" t="s">
        <v>33</v>
      </c>
      <c r="F43" s="1190"/>
      <c r="G43" s="1190"/>
      <c r="H43" s="1191"/>
      <c r="I43" s="358">
        <v>20511</v>
      </c>
      <c r="J43" s="359">
        <v>16153</v>
      </c>
      <c r="K43" s="359">
        <v>13823</v>
      </c>
      <c r="L43" s="359">
        <v>14232</v>
      </c>
      <c r="M43" s="360">
        <v>15677</v>
      </c>
    </row>
    <row r="44" spans="2:13" ht="27.75" customHeight="1" x14ac:dyDescent="0.15">
      <c r="B44" s="1186"/>
      <c r="C44" s="1187"/>
      <c r="D44" s="106"/>
      <c r="E44" s="1190" t="s">
        <v>34</v>
      </c>
      <c r="F44" s="1190"/>
      <c r="G44" s="1190"/>
      <c r="H44" s="1191"/>
      <c r="I44" s="358" t="s">
        <v>497</v>
      </c>
      <c r="J44" s="359" t="s">
        <v>497</v>
      </c>
      <c r="K44" s="359" t="s">
        <v>497</v>
      </c>
      <c r="L44" s="359" t="s">
        <v>497</v>
      </c>
      <c r="M44" s="360" t="s">
        <v>497</v>
      </c>
    </row>
    <row r="45" spans="2:13" ht="27.75" customHeight="1" x14ac:dyDescent="0.15">
      <c r="B45" s="1186"/>
      <c r="C45" s="1187"/>
      <c r="D45" s="106"/>
      <c r="E45" s="1190" t="s">
        <v>35</v>
      </c>
      <c r="F45" s="1190"/>
      <c r="G45" s="1190"/>
      <c r="H45" s="1191"/>
      <c r="I45" s="358">
        <v>23449</v>
      </c>
      <c r="J45" s="359">
        <v>23039</v>
      </c>
      <c r="K45" s="359">
        <v>22677</v>
      </c>
      <c r="L45" s="359">
        <v>22225</v>
      </c>
      <c r="M45" s="360">
        <v>22955</v>
      </c>
    </row>
    <row r="46" spans="2:13" ht="27.75" customHeight="1" x14ac:dyDescent="0.15">
      <c r="B46" s="1186"/>
      <c r="C46" s="1187"/>
      <c r="D46" s="107"/>
      <c r="E46" s="1190" t="s">
        <v>36</v>
      </c>
      <c r="F46" s="1190"/>
      <c r="G46" s="1190"/>
      <c r="H46" s="1191"/>
      <c r="I46" s="358">
        <v>20</v>
      </c>
      <c r="J46" s="359" t="s">
        <v>497</v>
      </c>
      <c r="K46" s="359" t="s">
        <v>497</v>
      </c>
      <c r="L46" s="359" t="s">
        <v>497</v>
      </c>
      <c r="M46" s="360" t="s">
        <v>497</v>
      </c>
    </row>
    <row r="47" spans="2:13" ht="27.75" customHeight="1" x14ac:dyDescent="0.15">
      <c r="B47" s="1186"/>
      <c r="C47" s="1187"/>
      <c r="D47" s="108"/>
      <c r="E47" s="1200" t="s">
        <v>37</v>
      </c>
      <c r="F47" s="1201"/>
      <c r="G47" s="1201"/>
      <c r="H47" s="1202"/>
      <c r="I47" s="358" t="s">
        <v>497</v>
      </c>
      <c r="J47" s="359" t="s">
        <v>497</v>
      </c>
      <c r="K47" s="359" t="s">
        <v>497</v>
      </c>
      <c r="L47" s="359" t="s">
        <v>497</v>
      </c>
      <c r="M47" s="360" t="s">
        <v>497</v>
      </c>
    </row>
    <row r="48" spans="2:13" ht="27.75" customHeight="1" x14ac:dyDescent="0.15">
      <c r="B48" s="1186"/>
      <c r="C48" s="1187"/>
      <c r="D48" s="106"/>
      <c r="E48" s="1190" t="s">
        <v>38</v>
      </c>
      <c r="F48" s="1190"/>
      <c r="G48" s="1190"/>
      <c r="H48" s="1191"/>
      <c r="I48" s="358" t="s">
        <v>497</v>
      </c>
      <c r="J48" s="359" t="s">
        <v>497</v>
      </c>
      <c r="K48" s="359" t="s">
        <v>497</v>
      </c>
      <c r="L48" s="359" t="s">
        <v>497</v>
      </c>
      <c r="M48" s="360" t="s">
        <v>497</v>
      </c>
    </row>
    <row r="49" spans="2:13" ht="27.75" customHeight="1" x14ac:dyDescent="0.15">
      <c r="B49" s="1188"/>
      <c r="C49" s="1189"/>
      <c r="D49" s="106"/>
      <c r="E49" s="1190" t="s">
        <v>39</v>
      </c>
      <c r="F49" s="1190"/>
      <c r="G49" s="1190"/>
      <c r="H49" s="1191"/>
      <c r="I49" s="358" t="s">
        <v>497</v>
      </c>
      <c r="J49" s="359" t="s">
        <v>497</v>
      </c>
      <c r="K49" s="359" t="s">
        <v>497</v>
      </c>
      <c r="L49" s="359" t="s">
        <v>497</v>
      </c>
      <c r="M49" s="360" t="s">
        <v>497</v>
      </c>
    </row>
    <row r="50" spans="2:13" ht="27.75" customHeight="1" x14ac:dyDescent="0.15">
      <c r="B50" s="1184" t="s">
        <v>40</v>
      </c>
      <c r="C50" s="1185"/>
      <c r="D50" s="109"/>
      <c r="E50" s="1190" t="s">
        <v>41</v>
      </c>
      <c r="F50" s="1190"/>
      <c r="G50" s="1190"/>
      <c r="H50" s="1191"/>
      <c r="I50" s="358">
        <v>43073</v>
      </c>
      <c r="J50" s="359">
        <v>39534</v>
      </c>
      <c r="K50" s="359">
        <v>41001</v>
      </c>
      <c r="L50" s="359">
        <v>37917</v>
      </c>
      <c r="M50" s="360">
        <v>35261</v>
      </c>
    </row>
    <row r="51" spans="2:13" ht="27.75" customHeight="1" x14ac:dyDescent="0.15">
      <c r="B51" s="1186"/>
      <c r="C51" s="1187"/>
      <c r="D51" s="106"/>
      <c r="E51" s="1190" t="s">
        <v>42</v>
      </c>
      <c r="F51" s="1190"/>
      <c r="G51" s="1190"/>
      <c r="H51" s="1191"/>
      <c r="I51" s="358">
        <v>17254</v>
      </c>
      <c r="J51" s="359">
        <v>16104</v>
      </c>
      <c r="K51" s="359">
        <v>15642</v>
      </c>
      <c r="L51" s="359">
        <v>16029</v>
      </c>
      <c r="M51" s="360">
        <v>23483</v>
      </c>
    </row>
    <row r="52" spans="2:13" ht="27.75" customHeight="1" x14ac:dyDescent="0.15">
      <c r="B52" s="1188"/>
      <c r="C52" s="1189"/>
      <c r="D52" s="106"/>
      <c r="E52" s="1190" t="s">
        <v>43</v>
      </c>
      <c r="F52" s="1190"/>
      <c r="G52" s="1190"/>
      <c r="H52" s="1191"/>
      <c r="I52" s="358">
        <v>103267</v>
      </c>
      <c r="J52" s="359">
        <v>100852</v>
      </c>
      <c r="K52" s="359">
        <v>101246</v>
      </c>
      <c r="L52" s="359">
        <v>98160</v>
      </c>
      <c r="M52" s="360">
        <v>93823</v>
      </c>
    </row>
    <row r="53" spans="2:13" ht="27.75" customHeight="1" thickBot="1" x14ac:dyDescent="0.2">
      <c r="B53" s="1192" t="s">
        <v>19</v>
      </c>
      <c r="C53" s="1193"/>
      <c r="D53" s="110"/>
      <c r="E53" s="1194" t="s">
        <v>44</v>
      </c>
      <c r="F53" s="1194"/>
      <c r="G53" s="1194"/>
      <c r="H53" s="1195"/>
      <c r="I53" s="361">
        <v>30</v>
      </c>
      <c r="J53" s="362">
        <v>9258</v>
      </c>
      <c r="K53" s="362">
        <v>18536</v>
      </c>
      <c r="L53" s="362">
        <v>41134</v>
      </c>
      <c r="M53" s="363">
        <v>43030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6URzz/zIKLxkbVZ1A5NC0mftbGe5vCgIB9iATitbjvV9NhtrHBvmWJT7Wi1KX6gzCwf2NVQOjrEQ4AI5Pcj/A==" saltValue="Uj5bt/Matmgdmd4RckpU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537</v>
      </c>
      <c r="G54" s="119" t="s">
        <v>538</v>
      </c>
      <c r="H54" s="120" t="s">
        <v>539</v>
      </c>
    </row>
    <row r="55" spans="2:8" ht="52.5" customHeight="1" x14ac:dyDescent="0.15">
      <c r="B55" s="121"/>
      <c r="C55" s="1211" t="s">
        <v>46</v>
      </c>
      <c r="D55" s="1211"/>
      <c r="E55" s="1212"/>
      <c r="F55" s="122">
        <v>14482</v>
      </c>
      <c r="G55" s="122">
        <v>13003</v>
      </c>
      <c r="H55" s="123">
        <v>14008</v>
      </c>
    </row>
    <row r="56" spans="2:8" ht="52.5" customHeight="1" x14ac:dyDescent="0.15">
      <c r="B56" s="124"/>
      <c r="C56" s="1213" t="s">
        <v>47</v>
      </c>
      <c r="D56" s="1213"/>
      <c r="E56" s="1214"/>
      <c r="F56" s="125">
        <v>5124</v>
      </c>
      <c r="G56" s="125">
        <v>6123</v>
      </c>
      <c r="H56" s="126">
        <v>3420</v>
      </c>
    </row>
    <row r="57" spans="2:8" ht="53.25" customHeight="1" x14ac:dyDescent="0.15">
      <c r="B57" s="124"/>
      <c r="C57" s="1215" t="s">
        <v>48</v>
      </c>
      <c r="D57" s="1215"/>
      <c r="E57" s="1216"/>
      <c r="F57" s="127">
        <v>15306</v>
      </c>
      <c r="G57" s="127">
        <v>11332</v>
      </c>
      <c r="H57" s="128">
        <v>9446</v>
      </c>
    </row>
    <row r="58" spans="2:8" ht="45.75" customHeight="1" x14ac:dyDescent="0.15">
      <c r="B58" s="129"/>
      <c r="C58" s="1203" t="s">
        <v>559</v>
      </c>
      <c r="D58" s="1204"/>
      <c r="E58" s="1205"/>
      <c r="F58" s="130">
        <v>3682</v>
      </c>
      <c r="G58" s="130">
        <v>2335</v>
      </c>
      <c r="H58" s="131">
        <v>2583</v>
      </c>
    </row>
    <row r="59" spans="2:8" ht="45.75" customHeight="1" x14ac:dyDescent="0.15">
      <c r="B59" s="129"/>
      <c r="C59" s="1203" t="s">
        <v>560</v>
      </c>
      <c r="D59" s="1204"/>
      <c r="E59" s="1205"/>
      <c r="F59" s="130">
        <v>5546</v>
      </c>
      <c r="G59" s="130">
        <v>3646</v>
      </c>
      <c r="H59" s="131">
        <v>1879</v>
      </c>
    </row>
    <row r="60" spans="2:8" ht="45.75" customHeight="1" x14ac:dyDescent="0.15">
      <c r="B60" s="129"/>
      <c r="C60" s="1203" t="s">
        <v>561</v>
      </c>
      <c r="D60" s="1204"/>
      <c r="E60" s="1205"/>
      <c r="F60" s="130">
        <v>3115</v>
      </c>
      <c r="G60" s="130">
        <v>2397</v>
      </c>
      <c r="H60" s="131">
        <v>1791</v>
      </c>
    </row>
    <row r="61" spans="2:8" ht="45.75" customHeight="1" x14ac:dyDescent="0.15">
      <c r="B61" s="129"/>
      <c r="C61" s="1203" t="s">
        <v>562</v>
      </c>
      <c r="D61" s="1204"/>
      <c r="E61" s="1205"/>
      <c r="F61" s="130">
        <v>1767</v>
      </c>
      <c r="G61" s="130">
        <v>1725</v>
      </c>
      <c r="H61" s="131">
        <v>1700</v>
      </c>
    </row>
    <row r="62" spans="2:8" ht="45.75" customHeight="1" thickBot="1" x14ac:dyDescent="0.2">
      <c r="B62" s="132"/>
      <c r="C62" s="1206" t="s">
        <v>563</v>
      </c>
      <c r="D62" s="1207"/>
      <c r="E62" s="1208"/>
      <c r="F62" s="133">
        <v>507</v>
      </c>
      <c r="G62" s="133">
        <v>497</v>
      </c>
      <c r="H62" s="134">
        <v>488</v>
      </c>
    </row>
    <row r="63" spans="2:8" ht="52.5" customHeight="1" thickBot="1" x14ac:dyDescent="0.2">
      <c r="B63" s="135"/>
      <c r="C63" s="1209" t="s">
        <v>49</v>
      </c>
      <c r="D63" s="1209"/>
      <c r="E63" s="1210"/>
      <c r="F63" s="136">
        <v>34912</v>
      </c>
      <c r="G63" s="136">
        <v>30458</v>
      </c>
      <c r="H63" s="137">
        <v>26874</v>
      </c>
    </row>
    <row r="64" spans="2:8" x14ac:dyDescent="0.15"/>
  </sheetData>
  <sheetProtection algorithmName="SHA-512" hashValue="yuOukPkSItzt9Bll9SBHRuJ6/cDw0s5YNSeOaCJbYzy7j8PUaPAmJ/7Kc4xOYl/biUUiI29meNSUf/7U8VZQ5w==" saltValue="YlaR52Ucd+O3jKLrsnKP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5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534</v>
      </c>
      <c r="G2" s="151"/>
      <c r="H2" s="152"/>
    </row>
    <row r="3" spans="1:8" x14ac:dyDescent="0.15">
      <c r="A3" s="148" t="s">
        <v>527</v>
      </c>
      <c r="B3" s="153"/>
      <c r="C3" s="154"/>
      <c r="D3" s="155">
        <v>91638</v>
      </c>
      <c r="E3" s="156"/>
      <c r="F3" s="157">
        <v>51849</v>
      </c>
      <c r="G3" s="158"/>
      <c r="H3" s="159"/>
    </row>
    <row r="4" spans="1:8" x14ac:dyDescent="0.15">
      <c r="A4" s="160"/>
      <c r="B4" s="161"/>
      <c r="C4" s="162"/>
      <c r="D4" s="163">
        <v>27819</v>
      </c>
      <c r="E4" s="164"/>
      <c r="F4" s="165">
        <v>26326</v>
      </c>
      <c r="G4" s="166"/>
      <c r="H4" s="167"/>
    </row>
    <row r="5" spans="1:8" x14ac:dyDescent="0.15">
      <c r="A5" s="148" t="s">
        <v>529</v>
      </c>
      <c r="B5" s="153"/>
      <c r="C5" s="154"/>
      <c r="D5" s="155">
        <v>86198</v>
      </c>
      <c r="E5" s="156"/>
      <c r="F5" s="157">
        <v>52191</v>
      </c>
      <c r="G5" s="158"/>
      <c r="H5" s="159"/>
    </row>
    <row r="6" spans="1:8" x14ac:dyDescent="0.15">
      <c r="A6" s="160"/>
      <c r="B6" s="161"/>
      <c r="C6" s="162"/>
      <c r="D6" s="163">
        <v>35403</v>
      </c>
      <c r="E6" s="164"/>
      <c r="F6" s="165">
        <v>26807</v>
      </c>
      <c r="G6" s="166"/>
      <c r="H6" s="167"/>
    </row>
    <row r="7" spans="1:8" x14ac:dyDescent="0.15">
      <c r="A7" s="148" t="s">
        <v>530</v>
      </c>
      <c r="B7" s="153"/>
      <c r="C7" s="154"/>
      <c r="D7" s="155">
        <v>89434</v>
      </c>
      <c r="E7" s="156"/>
      <c r="F7" s="157">
        <v>48105</v>
      </c>
      <c r="G7" s="158"/>
      <c r="H7" s="159"/>
    </row>
    <row r="8" spans="1:8" x14ac:dyDescent="0.15">
      <c r="A8" s="160"/>
      <c r="B8" s="161"/>
      <c r="C8" s="162"/>
      <c r="D8" s="163">
        <v>35246</v>
      </c>
      <c r="E8" s="164"/>
      <c r="F8" s="165">
        <v>24072</v>
      </c>
      <c r="G8" s="166"/>
      <c r="H8" s="167"/>
    </row>
    <row r="9" spans="1:8" x14ac:dyDescent="0.15">
      <c r="A9" s="148" t="s">
        <v>531</v>
      </c>
      <c r="B9" s="153"/>
      <c r="C9" s="154"/>
      <c r="D9" s="155">
        <v>112583</v>
      </c>
      <c r="E9" s="156"/>
      <c r="F9" s="157">
        <v>47446</v>
      </c>
      <c r="G9" s="158"/>
      <c r="H9" s="159"/>
    </row>
    <row r="10" spans="1:8" x14ac:dyDescent="0.15">
      <c r="A10" s="160"/>
      <c r="B10" s="161"/>
      <c r="C10" s="162"/>
      <c r="D10" s="163">
        <v>37688</v>
      </c>
      <c r="E10" s="164"/>
      <c r="F10" s="165">
        <v>24371</v>
      </c>
      <c r="G10" s="166"/>
      <c r="H10" s="167"/>
    </row>
    <row r="11" spans="1:8" x14ac:dyDescent="0.15">
      <c r="A11" s="148" t="s">
        <v>532</v>
      </c>
      <c r="B11" s="153"/>
      <c r="C11" s="154"/>
      <c r="D11" s="155">
        <v>65996</v>
      </c>
      <c r="E11" s="156"/>
      <c r="F11" s="157">
        <v>48387</v>
      </c>
      <c r="G11" s="158"/>
      <c r="H11" s="159"/>
    </row>
    <row r="12" spans="1:8" x14ac:dyDescent="0.15">
      <c r="A12" s="160"/>
      <c r="B12" s="161"/>
      <c r="C12" s="168"/>
      <c r="D12" s="163">
        <v>33387</v>
      </c>
      <c r="E12" s="164"/>
      <c r="F12" s="165">
        <v>25592</v>
      </c>
      <c r="G12" s="166"/>
      <c r="H12" s="167"/>
    </row>
    <row r="13" spans="1:8" x14ac:dyDescent="0.15">
      <c r="A13" s="148"/>
      <c r="B13" s="153"/>
      <c r="C13" s="169"/>
      <c r="D13" s="170">
        <v>89170</v>
      </c>
      <c r="E13" s="171"/>
      <c r="F13" s="172">
        <v>49596</v>
      </c>
      <c r="G13" s="173"/>
      <c r="H13" s="159"/>
    </row>
    <row r="14" spans="1:8" x14ac:dyDescent="0.15">
      <c r="A14" s="160"/>
      <c r="B14" s="161"/>
      <c r="C14" s="162"/>
      <c r="D14" s="163">
        <v>33909</v>
      </c>
      <c r="E14" s="164"/>
      <c r="F14" s="165">
        <v>25434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1.29</v>
      </c>
      <c r="C19" s="174">
        <f>ROUND(VALUE(SUBSTITUTE(実質収支比率等に係る経年分析!G$48,"▲","-")),2)</f>
        <v>1.51</v>
      </c>
      <c r="D19" s="174">
        <f>ROUND(VALUE(SUBSTITUTE(実質収支比率等に係る経年分析!H$48,"▲","-")),2)</f>
        <v>6.06</v>
      </c>
      <c r="E19" s="174">
        <f>ROUND(VALUE(SUBSTITUTE(実質収支比率等に係る経年分析!I$48,"▲","-")),2)</f>
        <v>3.66</v>
      </c>
      <c r="F19" s="174">
        <f>ROUND(VALUE(SUBSTITUTE(実質収支比率等に係る経年分析!J$48,"▲","-")),2)</f>
        <v>3.33</v>
      </c>
    </row>
    <row r="20" spans="1:11" x14ac:dyDescent="0.15">
      <c r="A20" s="174" t="s">
        <v>53</v>
      </c>
      <c r="B20" s="174">
        <f>ROUND(VALUE(SUBSTITUTE(実質収支比率等に係る経年分析!F$47,"▲","-")),2)</f>
        <v>14.27</v>
      </c>
      <c r="C20" s="174">
        <f>ROUND(VALUE(SUBSTITUTE(実質収支比率等に係る経年分析!G$47,"▲","-")),2)</f>
        <v>13.06</v>
      </c>
      <c r="D20" s="174">
        <f>ROUND(VALUE(SUBSTITUTE(実質収支比率等に係る経年分析!H$47,"▲","-")),2)</f>
        <v>13.61</v>
      </c>
      <c r="E20" s="174">
        <f>ROUND(VALUE(SUBSTITUTE(実質収支比率等に係る経年分析!I$47,"▲","-")),2)</f>
        <v>12.37</v>
      </c>
      <c r="F20" s="174">
        <f>ROUND(VALUE(SUBSTITUTE(実質収支比率等に係る経年分析!J$47,"▲","-")),2)</f>
        <v>13.13</v>
      </c>
    </row>
    <row r="21" spans="1:11" x14ac:dyDescent="0.15">
      <c r="A21" s="174" t="s">
        <v>54</v>
      </c>
      <c r="B21" s="174">
        <f>IF(ISNUMBER(VALUE(SUBSTITUTE(実質収支比率等に係る経年分析!F$49,"▲","-"))),ROUND(VALUE(SUBSTITUTE(実質収支比率等に係る経年分析!F$49,"▲","-")),2),NA())</f>
        <v>-3.57</v>
      </c>
      <c r="C21" s="174">
        <f>IF(ISNUMBER(VALUE(SUBSTITUTE(実質収支比率等に係る経年分析!G$49,"▲","-"))),ROUND(VALUE(SUBSTITUTE(実質収支比率等に係る経年分析!G$49,"▲","-")),2),NA())</f>
        <v>-1.39</v>
      </c>
      <c r="D21" s="174">
        <f>IF(ISNUMBER(VALUE(SUBSTITUTE(実質収支比率等に係る経年分析!H$49,"▲","-"))),ROUND(VALUE(SUBSTITUTE(実質収支比率等に係る経年分析!H$49,"▲","-")),2),NA())</f>
        <v>4.5999999999999996</v>
      </c>
      <c r="E21" s="174">
        <f>IF(ISNUMBER(VALUE(SUBSTITUTE(実質収支比率等に係る経年分析!I$49,"▲","-"))),ROUND(VALUE(SUBSTITUTE(実質収支比率等に係る経年分析!I$49,"▲","-")),2),NA())</f>
        <v>-6.74</v>
      </c>
      <c r="F21" s="174">
        <f>IF(ISNUMBER(VALUE(SUBSTITUTE(実質収支比率等に係る経年分析!J$49,"▲","-"))),ROUND(VALUE(SUBSTITUTE(実質収支比率等に係る経年分析!J$49,"▲","-")),2),NA())</f>
        <v>-0.92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0.08</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競輪</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0.31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0.48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0.17</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0.16</v>
      </c>
    </row>
    <row r="30" spans="1:11" x14ac:dyDescent="0.15">
      <c r="A30" s="175" t="str">
        <f>IF(連結実質赤字比率に係る赤字・黒字の構成分析!C$40="",NA(),連結実質赤字比率に係る赤字・黒字の構成分析!C$40)</f>
        <v>国民健康保険</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0.26</v>
      </c>
    </row>
    <row r="31" spans="1:11" x14ac:dyDescent="0.15">
      <c r="A31" s="175" t="str">
        <f>IF(連結実質赤字比率に係る赤字・黒字の構成分析!C$39="",NA(),連結実質赤字比率に係る赤字・黒字の構成分析!C$39)</f>
        <v>母子父子寡婦福祉資金貸付事業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0.28999999999999998</v>
      </c>
    </row>
    <row r="32" spans="1:11" x14ac:dyDescent="0.15">
      <c r="A32" s="175" t="str">
        <f>IF(連結実質赤字比率に係る赤字・黒字の構成分析!C$38="",NA(),連結実質赤字比率に係る赤字・黒字の構成分析!C$38)</f>
        <v>介護保険</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0.28999999999999998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0.78</v>
      </c>
    </row>
    <row r="33" spans="1:16" x14ac:dyDescent="0.15">
      <c r="A33" s="175" t="str">
        <f>IF(連結実質赤字比率に係る赤字・黒字の構成分析!C$37="",NA(),連結実質赤字比率に係る赤字・黒字の構成分析!C$37)</f>
        <v>中央卸売市場事業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1.26</v>
      </c>
    </row>
    <row r="34" spans="1:16" x14ac:dyDescent="0.15">
      <c r="A34" s="175" t="str">
        <f>IF(連結実質赤字比率に係る赤字・黒字の構成分析!C$36="",NA(),連結実質赤字比率に係る赤字・黒字の構成分析!C$36)</f>
        <v>下水道事業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2.97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5.71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2.98</v>
      </c>
    </row>
    <row r="36" spans="1:16" x14ac:dyDescent="0.15">
      <c r="A36" s="175" t="str">
        <f>IF(連結実質赤字比率に係る赤字・黒字の構成分析!C$34="",NA(),連結実質赤字比率に係る赤字・黒字の構成分析!C$34)</f>
        <v>水道事業</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11.22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11.16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8.7899999999999991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13991</v>
      </c>
      <c r="E42" s="176"/>
      <c r="F42" s="176"/>
      <c r="G42" s="176">
        <f>'実質公債費比率（分子）の構造'!L$52</f>
        <v>13159</v>
      </c>
      <c r="H42" s="176"/>
      <c r="I42" s="176"/>
      <c r="J42" s="176">
        <f>'実質公債費比率（分子）の構造'!M$52</f>
        <v>12334</v>
      </c>
      <c r="K42" s="176"/>
      <c r="L42" s="176"/>
      <c r="M42" s="176">
        <f>'実質公債費比率（分子）の構造'!N$52</f>
        <v>12203</v>
      </c>
      <c r="N42" s="176"/>
      <c r="O42" s="176"/>
      <c r="P42" s="176">
        <f>'実質公債費比率（分子）の構造'!O$52</f>
        <v>12212</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1</v>
      </c>
      <c r="L43" s="176"/>
      <c r="M43" s="176"/>
      <c r="N43" s="176">
        <f>'実質公債費比率（分子）の構造'!O$51</f>
        <v>0</v>
      </c>
      <c r="O43" s="176"/>
      <c r="P43" s="176"/>
    </row>
    <row r="44" spans="1:16" x14ac:dyDescent="0.15">
      <c r="A44" s="176" t="s">
        <v>62</v>
      </c>
      <c r="B44" s="176">
        <f>'実質公債費比率（分子）の構造'!K$50</f>
        <v>330</v>
      </c>
      <c r="C44" s="176"/>
      <c r="D44" s="176"/>
      <c r="E44" s="176">
        <f>'実質公債費比率（分子）の構造'!L$50</f>
        <v>331</v>
      </c>
      <c r="F44" s="176"/>
      <c r="G44" s="176"/>
      <c r="H44" s="176">
        <f>'実質公債費比率（分子）の構造'!M$50</f>
        <v>1338</v>
      </c>
      <c r="I44" s="176"/>
      <c r="J44" s="176"/>
      <c r="K44" s="176">
        <f>'実質公債費比率（分子）の構造'!N$50</f>
        <v>331</v>
      </c>
      <c r="L44" s="176"/>
      <c r="M44" s="176"/>
      <c r="N44" s="176">
        <f>'実質公債費比率（分子）の構造'!O$50</f>
        <v>331</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2204</v>
      </c>
      <c r="C46" s="176"/>
      <c r="D46" s="176"/>
      <c r="E46" s="176">
        <f>'実質公債費比率（分子）の構造'!L$48</f>
        <v>1922</v>
      </c>
      <c r="F46" s="176"/>
      <c r="G46" s="176"/>
      <c r="H46" s="176">
        <f>'実質公債費比率（分子）の構造'!M$48</f>
        <v>1326</v>
      </c>
      <c r="I46" s="176"/>
      <c r="J46" s="176"/>
      <c r="K46" s="176">
        <f>'実質公債費比率（分子）の構造'!N$48</f>
        <v>2500</v>
      </c>
      <c r="L46" s="176"/>
      <c r="M46" s="176"/>
      <c r="N46" s="176">
        <f>'実質公債費比率（分子）の構造'!O$48</f>
        <v>2551</v>
      </c>
      <c r="O46" s="176"/>
      <c r="P46" s="176"/>
    </row>
    <row r="47" spans="1:16" x14ac:dyDescent="0.15">
      <c r="A47" s="176" t="s">
        <v>12</v>
      </c>
      <c r="B47" s="176">
        <f>'実質公債費比率（分子）の構造'!K$47</f>
        <v>33</v>
      </c>
      <c r="C47" s="176"/>
      <c r="D47" s="176"/>
      <c r="E47" s="176">
        <f>'実質公債費比率（分子）の構造'!L$47</f>
        <v>17</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15450</v>
      </c>
      <c r="C49" s="176"/>
      <c r="D49" s="176"/>
      <c r="E49" s="176">
        <f>'実質公債費比率（分子）の構造'!L$45</f>
        <v>14515</v>
      </c>
      <c r="F49" s="176"/>
      <c r="G49" s="176"/>
      <c r="H49" s="176">
        <f>'実質公債費比率（分子）の構造'!M$45</f>
        <v>13618</v>
      </c>
      <c r="I49" s="176"/>
      <c r="J49" s="176"/>
      <c r="K49" s="176">
        <f>'実質公債費比率（分子）の構造'!N$45</f>
        <v>12943</v>
      </c>
      <c r="L49" s="176"/>
      <c r="M49" s="176"/>
      <c r="N49" s="176">
        <f>'実質公債費比率（分子）の構造'!O$45</f>
        <v>13236</v>
      </c>
      <c r="O49" s="176"/>
      <c r="P49" s="176"/>
    </row>
    <row r="50" spans="1:16" x14ac:dyDescent="0.15">
      <c r="A50" s="176" t="s">
        <v>67</v>
      </c>
      <c r="B50" s="176" t="e">
        <f>NA()</f>
        <v>#N/A</v>
      </c>
      <c r="C50" s="176">
        <f>IF(ISNUMBER('実質公債費比率（分子）の構造'!K$53),'実質公債費比率（分子）の構造'!K$53,NA())</f>
        <v>4026</v>
      </c>
      <c r="D50" s="176" t="e">
        <f>NA()</f>
        <v>#N/A</v>
      </c>
      <c r="E50" s="176" t="e">
        <f>NA()</f>
        <v>#N/A</v>
      </c>
      <c r="F50" s="176">
        <f>IF(ISNUMBER('実質公債費比率（分子）の構造'!L$53),'実質公債費比率（分子）の構造'!L$53,NA())</f>
        <v>3626</v>
      </c>
      <c r="G50" s="176" t="e">
        <f>NA()</f>
        <v>#N/A</v>
      </c>
      <c r="H50" s="176" t="e">
        <f>NA()</f>
        <v>#N/A</v>
      </c>
      <c r="I50" s="176">
        <f>IF(ISNUMBER('実質公債費比率（分子）の構造'!M$53),'実質公債費比率（分子）の構造'!M$53,NA())</f>
        <v>3948</v>
      </c>
      <c r="J50" s="176" t="e">
        <f>NA()</f>
        <v>#N/A</v>
      </c>
      <c r="K50" s="176" t="e">
        <f>NA()</f>
        <v>#N/A</v>
      </c>
      <c r="L50" s="176">
        <f>IF(ISNUMBER('実質公債費比率（分子）の構造'!N$53),'実質公債費比率（分子）の構造'!N$53,NA())</f>
        <v>3572</v>
      </c>
      <c r="M50" s="176" t="e">
        <f>NA()</f>
        <v>#N/A</v>
      </c>
      <c r="N50" s="176" t="e">
        <f>NA()</f>
        <v>#N/A</v>
      </c>
      <c r="O50" s="176">
        <f>IF(ISNUMBER('実質公債費比率（分子）の構造'!O$53),'実質公債費比率（分子）の構造'!O$53,NA())</f>
        <v>3906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103267</v>
      </c>
      <c r="E56" s="175"/>
      <c r="F56" s="175"/>
      <c r="G56" s="175">
        <f>'将来負担比率（分子）の構造'!J$52</f>
        <v>100852</v>
      </c>
      <c r="H56" s="175"/>
      <c r="I56" s="175"/>
      <c r="J56" s="175">
        <f>'将来負担比率（分子）の構造'!K$52</f>
        <v>101246</v>
      </c>
      <c r="K56" s="175"/>
      <c r="L56" s="175"/>
      <c r="M56" s="175">
        <f>'将来負担比率（分子）の構造'!L$52</f>
        <v>98160</v>
      </c>
      <c r="N56" s="175"/>
      <c r="O56" s="175"/>
      <c r="P56" s="175">
        <f>'将来負担比率（分子）の構造'!M$52</f>
        <v>93823</v>
      </c>
    </row>
    <row r="57" spans="1:16" x14ac:dyDescent="0.15">
      <c r="A57" s="175" t="s">
        <v>42</v>
      </c>
      <c r="B57" s="175"/>
      <c r="C57" s="175"/>
      <c r="D57" s="175">
        <f>'将来負担比率（分子）の構造'!I$51</f>
        <v>17254</v>
      </c>
      <c r="E57" s="175"/>
      <c r="F57" s="175"/>
      <c r="G57" s="175">
        <f>'将来負担比率（分子）の構造'!J$51</f>
        <v>16104</v>
      </c>
      <c r="H57" s="175"/>
      <c r="I57" s="175"/>
      <c r="J57" s="175">
        <f>'将来負担比率（分子）の構造'!K$51</f>
        <v>15642</v>
      </c>
      <c r="K57" s="175"/>
      <c r="L57" s="175"/>
      <c r="M57" s="175">
        <f>'将来負担比率（分子）の構造'!L$51</f>
        <v>16029</v>
      </c>
      <c r="N57" s="175"/>
      <c r="O57" s="175"/>
      <c r="P57" s="175">
        <f>'将来負担比率（分子）の構造'!M$51</f>
        <v>23483</v>
      </c>
    </row>
    <row r="58" spans="1:16" x14ac:dyDescent="0.15">
      <c r="A58" s="175" t="s">
        <v>41</v>
      </c>
      <c r="B58" s="175"/>
      <c r="C58" s="175"/>
      <c r="D58" s="175">
        <f>'将来負担比率（分子）の構造'!I$50</f>
        <v>43073</v>
      </c>
      <c r="E58" s="175"/>
      <c r="F58" s="175"/>
      <c r="G58" s="175">
        <f>'将来負担比率（分子）の構造'!J$50</f>
        <v>39534</v>
      </c>
      <c r="H58" s="175"/>
      <c r="I58" s="175"/>
      <c r="J58" s="175">
        <f>'将来負担比率（分子）の構造'!K$50</f>
        <v>41001</v>
      </c>
      <c r="K58" s="175"/>
      <c r="L58" s="175"/>
      <c r="M58" s="175">
        <f>'将来負担比率（分子）の構造'!L$50</f>
        <v>37917</v>
      </c>
      <c r="N58" s="175"/>
      <c r="O58" s="175"/>
      <c r="P58" s="175">
        <f>'将来負担比率（分子）の構造'!M$50</f>
        <v>35261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20</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23449</v>
      </c>
      <c r="C62" s="175"/>
      <c r="D62" s="175"/>
      <c r="E62" s="175">
        <f>'将来負担比率（分子）の構造'!J$45</f>
        <v>23039</v>
      </c>
      <c r="F62" s="175"/>
      <c r="G62" s="175"/>
      <c r="H62" s="175">
        <f>'将来負担比率（分子）の構造'!K$45</f>
        <v>22677</v>
      </c>
      <c r="I62" s="175"/>
      <c r="J62" s="175"/>
      <c r="K62" s="175">
        <f>'将来負担比率（分子）の構造'!L$45</f>
        <v>22225</v>
      </c>
      <c r="L62" s="175"/>
      <c r="M62" s="175"/>
      <c r="N62" s="175">
        <f>'将来負担比率（分子）の構造'!M$45</f>
        <v>22955</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20511</v>
      </c>
      <c r="C64" s="175"/>
      <c r="D64" s="175"/>
      <c r="E64" s="175">
        <f>'将来負担比率（分子）の構造'!J$43</f>
        <v>16153</v>
      </c>
      <c r="F64" s="175"/>
      <c r="G64" s="175"/>
      <c r="H64" s="175">
        <f>'将来負担比率（分子）の構造'!K$43</f>
        <v>13823</v>
      </c>
      <c r="I64" s="175"/>
      <c r="J64" s="175"/>
      <c r="K64" s="175">
        <f>'将来負担比率（分子）の構造'!L$43</f>
        <v>14232</v>
      </c>
      <c r="L64" s="175"/>
      <c r="M64" s="175"/>
      <c r="N64" s="175">
        <f>'将来負担比率（分子）の構造'!M$43</f>
        <v>15677</v>
      </c>
      <c r="O64" s="175"/>
      <c r="P64" s="175"/>
    </row>
    <row r="65" spans="1:16" x14ac:dyDescent="0.15">
      <c r="A65" s="175" t="s">
        <v>32</v>
      </c>
      <c r="B65" s="175">
        <f>'将来負担比率（分子）の構造'!I$42</f>
        <v>7999</v>
      </c>
      <c r="C65" s="175"/>
      <c r="D65" s="175"/>
      <c r="E65" s="175">
        <f>'将来負担比率（分子）の構造'!J$42</f>
        <v>8338</v>
      </c>
      <c r="F65" s="175"/>
      <c r="G65" s="175"/>
      <c r="H65" s="175">
        <f>'将来負担比率（分子）の構造'!K$42</f>
        <v>8887</v>
      </c>
      <c r="I65" s="175"/>
      <c r="J65" s="175"/>
      <c r="K65" s="175">
        <f>'将来負担比率（分子）の構造'!L$42</f>
        <v>12461</v>
      </c>
      <c r="L65" s="175"/>
      <c r="M65" s="175"/>
      <c r="N65" s="175">
        <f>'将来負担比率（分子）の構造'!M$42</f>
        <v>11831</v>
      </c>
      <c r="O65" s="175"/>
      <c r="P65" s="175"/>
    </row>
    <row r="66" spans="1:16" x14ac:dyDescent="0.15">
      <c r="A66" s="175" t="s">
        <v>31</v>
      </c>
      <c r="B66" s="175">
        <f>'将来負担比率（分子）の構造'!I$41</f>
        <v>111645</v>
      </c>
      <c r="C66" s="175"/>
      <c r="D66" s="175"/>
      <c r="E66" s="175">
        <f>'将来負担比率（分子）の構造'!J$41</f>
        <v>118218</v>
      </c>
      <c r="F66" s="175"/>
      <c r="G66" s="175"/>
      <c r="H66" s="175">
        <f>'将来負担比率（分子）の構造'!K$41</f>
        <v>131038</v>
      </c>
      <c r="I66" s="175"/>
      <c r="J66" s="175"/>
      <c r="K66" s="175">
        <f>'将来負担比率（分子）の構造'!L$41</f>
        <v>144322</v>
      </c>
      <c r="L66" s="175"/>
      <c r="M66" s="175"/>
      <c r="N66" s="175">
        <f>'将来負担比率（分子）の構造'!M$41</f>
        <v>145135</v>
      </c>
      <c r="O66" s="175"/>
      <c r="P66" s="175"/>
    </row>
    <row r="67" spans="1:16" x14ac:dyDescent="0.15">
      <c r="A67" s="175" t="s">
        <v>71</v>
      </c>
      <c r="B67" s="175" t="e">
        <f>NA()</f>
        <v>#N/A</v>
      </c>
      <c r="C67" s="175">
        <f>IF(ISNUMBER('将来負担比率（分子）の構造'!I$53), IF('将来負担比率（分子）の構造'!I$53 &lt; 0, 0, '将来負担比率（分子）の構造'!I$53), NA())</f>
        <v>30</v>
      </c>
      <c r="D67" s="175" t="e">
        <f>NA()</f>
        <v>#N/A</v>
      </c>
      <c r="E67" s="175" t="e">
        <f>NA()</f>
        <v>#N/A</v>
      </c>
      <c r="F67" s="175">
        <f>IF(ISNUMBER('将来負担比率（分子）の構造'!J$53), IF('将来負担比率（分子）の構造'!J$53 &lt; 0, 0, '将来負担比率（分子）の構造'!J$53), NA())</f>
        <v>9258</v>
      </c>
      <c r="G67" s="175" t="e">
        <f>NA()</f>
        <v>#N/A</v>
      </c>
      <c r="H67" s="175" t="e">
        <f>NA()</f>
        <v>#N/A</v>
      </c>
      <c r="I67" s="175">
        <f>IF(ISNUMBER('将来負担比率（分子）の構造'!K$53), IF('将来負担比率（分子）の構造'!K$53 &lt; 0, 0, '将来負担比率（分子）の構造'!K$53), NA())</f>
        <v>18536</v>
      </c>
      <c r="J67" s="175" t="e">
        <f>NA()</f>
        <v>#N/A</v>
      </c>
      <c r="K67" s="175" t="e">
        <f>NA()</f>
        <v>#N/A</v>
      </c>
      <c r="L67" s="175">
        <f>IF(ISNUMBER('将来負担比率（分子）の構造'!L$53), IF('将来負担比率（分子）の構造'!L$53 &lt; 0, 0, '将来負担比率（分子）の構造'!L$53), NA())</f>
        <v>41134</v>
      </c>
      <c r="M67" s="175" t="e">
        <f>NA()</f>
        <v>#N/A</v>
      </c>
      <c r="N67" s="175" t="e">
        <f>NA()</f>
        <v>#N/A</v>
      </c>
      <c r="O67" s="175">
        <f>IF(ISNUMBER('将来負担比率（分子）の構造'!M$53), IF('将来負担比率（分子）の構造'!M$53 &lt; 0, 0, '将来負担比率（分子）の構造'!M$53), NA())</f>
        <v>43030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14482</v>
      </c>
      <c r="C72" s="179">
        <f>基金残高に係る経年分析!G55</f>
        <v>13003</v>
      </c>
      <c r="D72" s="179">
        <f>基金残高に係る経年分析!H55</f>
        <v>14008</v>
      </c>
    </row>
    <row r="73" spans="1:16" x14ac:dyDescent="0.15">
      <c r="A73" s="178" t="s">
        <v>74</v>
      </c>
      <c r="B73" s="179">
        <f>基金残高に係る経年分析!F56</f>
        <v>5124</v>
      </c>
      <c r="C73" s="179">
        <f>基金残高に係る経年分析!G56</f>
        <v>6123</v>
      </c>
      <c r="D73" s="179">
        <f>基金残高に係る経年分析!H56</f>
        <v>3420</v>
      </c>
    </row>
    <row r="74" spans="1:16" x14ac:dyDescent="0.15">
      <c r="A74" s="178" t="s">
        <v>75</v>
      </c>
      <c r="B74" s="179">
        <f>基金残高に係る経年分析!F57</f>
        <v>15306</v>
      </c>
      <c r="C74" s="179">
        <f>基金残高に係る経年分析!G57</f>
        <v>11332</v>
      </c>
      <c r="D74" s="179">
        <f>基金残高に係る経年分析!H57</f>
        <v>9446</v>
      </c>
    </row>
  </sheetData>
  <sheetProtection algorithmName="SHA-512" hashValue="gQEyk4PZPv04kvJGfC01pD+8jYYubhwmGcDjxbxvJ4XLs9yZQJQgrAi5ZbSyfGT5Huo+CoM9E+xBhkMEs4nefA==" saltValue="Lpg31qVGV87otcw/YtON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2025-03-19T02:58:44Z</cp:lastPrinted>
  <dcterms:created xsi:type="dcterms:W3CDTF">2025-02-19T01:13:30Z</dcterms:created>
  <dcterms:modified xsi:type="dcterms:W3CDTF">2025-03-26T23:36:14Z</dcterms:modified>
  <cp:category/>
</cp:coreProperties>
</file>