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mc:AlternateContent xmlns:mc="http://schemas.openxmlformats.org/markup-compatibility/2006">
    <mc:Choice Requires="x15">
      <x15ac:absPath xmlns:x15ac="http://schemas.microsoft.com/office/spreadsheetml/2010/11/ac" url="\\fs1901\55001500建築指導課\03 指導グループ①\◆◇◆定期報告◆◇◆\■Excel化【R5試作】\HP・通知文更新案\"/>
    </mc:Choice>
  </mc:AlternateContent>
  <xr:revisionPtr revIDLastSave="0" documentId="13_ncr:1_{386F92E9-0B72-45D1-BC1D-CE6A2C360FCB}" xr6:coauthVersionLast="36" xr6:coauthVersionMax="36" xr10:uidLastSave="{00000000-0000-0000-0000-000000000000}"/>
  <workbookProtection workbookAlgorithmName="SHA-512" workbookHashValue="7nYCK2AN4NNseW1U6R0sAWO/urFdvbIgscN4F/PC2fUG5jh5QW07XFclZTMu56oWpwABQ/18DiIkmF7mG0pUZg==" workbookSaltValue="cXxSSkRqoFj6Bc+4KkBjrw==" workbookSpinCount="100000" lockStructure="1"/>
  <bookViews>
    <workbookView xWindow="32770" yWindow="32770" windowWidth="13660" windowHeight="4780" xr2:uid="{00000000-000D-0000-FFFF-FFFF00000000}"/>
  </bookViews>
  <sheets>
    <sheet name="【こちらを入力】定期調査報告書" sheetId="6" r:id="rId1"/>
    <sheet name="【こちらを入力】調査結果表" sheetId="4" r:id="rId2"/>
    <sheet name="【7.ニ_黄色のみ入力】定期調査概要書" sheetId="7" r:id="rId3"/>
    <sheet name="【×入力禁止】市管理用" sheetId="5" state="hidden" r:id="rId4"/>
  </sheets>
  <definedNames>
    <definedName name="_Hlk33088063" localSheetId="0">【こちらを入力】定期調査報告書!$A$98</definedName>
    <definedName name="_xlnm.Print_Area" localSheetId="2">'【7.ニ_黄色のみ入力】定期調査概要書'!$A$1:$AT$253</definedName>
    <definedName name="_xlnm.Print_Area" localSheetId="1">【こちらを入力】調査結果表!$A$1:$K$179</definedName>
    <definedName name="_xlnm.Print_Area" localSheetId="0">【こちらを入力】定期調査報告書!$A$1:$L$341</definedName>
  </definedNames>
  <calcPr calcId="191029" iterate="1"/>
</workbook>
</file>

<file path=xl/calcChain.xml><?xml version="1.0" encoding="utf-8"?>
<calcChain xmlns="http://schemas.openxmlformats.org/spreadsheetml/2006/main">
  <c r="O45" i="7" l="1"/>
  <c r="C244" i="7" l="1"/>
  <c r="O122" i="7"/>
  <c r="O43" i="7" l="1"/>
  <c r="O69" i="7"/>
  <c r="O42" i="7"/>
  <c r="O59" i="7"/>
  <c r="O31" i="7"/>
  <c r="M29" i="4"/>
  <c r="D6" i="4"/>
  <c r="D5" i="4"/>
  <c r="Z60" i="7"/>
  <c r="AD176" i="7"/>
  <c r="I3" i="5"/>
  <c r="AH101" i="7"/>
  <c r="W101" i="7"/>
  <c r="T101" i="7"/>
  <c r="R101" i="7"/>
  <c r="V176" i="7"/>
  <c r="AD175" i="7"/>
  <c r="V175" i="7"/>
  <c r="AD174" i="7"/>
  <c r="V174" i="7"/>
  <c r="C243" i="7"/>
  <c r="C245" i="7"/>
  <c r="C242" i="7"/>
  <c r="AB226" i="7"/>
  <c r="Y226" i="7"/>
  <c r="V226" i="7"/>
  <c r="Y225" i="7"/>
  <c r="V225" i="7"/>
  <c r="AK224" i="7"/>
  <c r="AA224" i="7"/>
  <c r="U224" i="7"/>
  <c r="AH223" i="7"/>
  <c r="AC223" i="7"/>
  <c r="Z223" i="7"/>
  <c r="W223" i="7"/>
  <c r="U223" i="7"/>
  <c r="S222" i="7"/>
  <c r="P222" i="7"/>
  <c r="U221" i="7"/>
  <c r="R221" i="7"/>
  <c r="AK220" i="7"/>
  <c r="U220" i="7"/>
  <c r="AA220" i="7"/>
  <c r="AH219" i="7"/>
  <c r="AC219" i="7"/>
  <c r="Z219" i="7"/>
  <c r="W219" i="7"/>
  <c r="U219" i="7"/>
  <c r="S218" i="7"/>
  <c r="P218" i="7"/>
  <c r="AB217" i="7"/>
  <c r="S217" i="7"/>
  <c r="P217" i="7"/>
  <c r="AA203" i="7"/>
  <c r="AA204" i="7"/>
  <c r="AA205" i="7"/>
  <c r="AA202" i="7"/>
  <c r="P203" i="7"/>
  <c r="P204" i="7"/>
  <c r="P205" i="7"/>
  <c r="S203" i="7"/>
  <c r="S204" i="7"/>
  <c r="S205" i="7"/>
  <c r="S202" i="7"/>
  <c r="P202" i="7"/>
  <c r="K203" i="7"/>
  <c r="K204" i="7"/>
  <c r="K205" i="7"/>
  <c r="M203" i="7"/>
  <c r="M204" i="7"/>
  <c r="M205" i="7"/>
  <c r="M202" i="7"/>
  <c r="K202" i="7"/>
  <c r="T196" i="7"/>
  <c r="O196" i="7"/>
  <c r="O195" i="7"/>
  <c r="AP194" i="7"/>
  <c r="AF194" i="7"/>
  <c r="Z194" i="7"/>
  <c r="O194" i="7"/>
  <c r="AF193" i="7"/>
  <c r="O193" i="7"/>
  <c r="O171" i="7"/>
  <c r="O168" i="7"/>
  <c r="O165" i="7"/>
  <c r="O162" i="7"/>
  <c r="V161" i="7"/>
  <c r="V162" i="7"/>
  <c r="V163" i="7"/>
  <c r="V164" i="7"/>
  <c r="V165" i="7"/>
  <c r="V166" i="7"/>
  <c r="V167" i="7"/>
  <c r="V168" i="7"/>
  <c r="V169" i="7"/>
  <c r="V170" i="7"/>
  <c r="V171" i="7"/>
  <c r="V172" i="7"/>
  <c r="V173" i="7"/>
  <c r="AD161" i="7"/>
  <c r="AD162" i="7"/>
  <c r="AD163" i="7"/>
  <c r="AD164" i="7"/>
  <c r="AD165" i="7"/>
  <c r="AD166" i="7"/>
  <c r="AD167" i="7"/>
  <c r="AD168" i="7"/>
  <c r="AD169" i="7"/>
  <c r="AD170" i="7"/>
  <c r="AD171" i="7"/>
  <c r="AD172" i="7"/>
  <c r="AD173" i="7"/>
  <c r="AD160" i="7"/>
  <c r="V160" i="7"/>
  <c r="AD159" i="7"/>
  <c r="V159" i="7"/>
  <c r="O159" i="7"/>
  <c r="O152" i="7"/>
  <c r="O151" i="7"/>
  <c r="O150" i="7"/>
  <c r="Z149" i="7"/>
  <c r="R149" i="7"/>
  <c r="AF148" i="7"/>
  <c r="AA139" i="7"/>
  <c r="AA148" i="7"/>
  <c r="O148" i="7"/>
  <c r="AA147" i="7"/>
  <c r="O147" i="7"/>
  <c r="O140" i="7"/>
  <c r="O139" i="7"/>
  <c r="V139" i="7"/>
  <c r="V138" i="7"/>
  <c r="O138" i="7"/>
  <c r="O124" i="7"/>
  <c r="AE123" i="7"/>
  <c r="AB123" i="7"/>
  <c r="Z123" i="7"/>
  <c r="T123" i="7"/>
  <c r="O123" i="7"/>
  <c r="O120" i="7"/>
  <c r="O119" i="7"/>
  <c r="O118" i="7"/>
  <c r="O117" i="7"/>
  <c r="R116" i="7"/>
  <c r="O116" i="7"/>
  <c r="R115" i="7"/>
  <c r="O115" i="7"/>
  <c r="AH109" i="7"/>
  <c r="AH110" i="7"/>
  <c r="AH111" i="7"/>
  <c r="AA109" i="7"/>
  <c r="AA110" i="7"/>
  <c r="AA111" i="7"/>
  <c r="X109" i="7"/>
  <c r="X110" i="7"/>
  <c r="X111" i="7"/>
  <c r="U109" i="7"/>
  <c r="U110" i="7"/>
  <c r="U111" i="7"/>
  <c r="S109" i="7"/>
  <c r="S110" i="7"/>
  <c r="S111" i="7"/>
  <c r="O109" i="7"/>
  <c r="O110" i="7"/>
  <c r="O111" i="7"/>
  <c r="AH108" i="7"/>
  <c r="AA108" i="7"/>
  <c r="X108" i="7"/>
  <c r="U108" i="7"/>
  <c r="S108" i="7"/>
  <c r="O108" i="7"/>
  <c r="AA107" i="7"/>
  <c r="X107" i="7"/>
  <c r="U107" i="7"/>
  <c r="S107" i="7"/>
  <c r="O102" i="7"/>
  <c r="O101" i="7"/>
  <c r="O96" i="7"/>
  <c r="AH95" i="7"/>
  <c r="Y95" i="7"/>
  <c r="O95" i="7"/>
  <c r="O82" i="7"/>
  <c r="O83" i="7"/>
  <c r="O84" i="7"/>
  <c r="O81" i="7"/>
  <c r="O74" i="7"/>
  <c r="O73" i="7"/>
  <c r="O72" i="7"/>
  <c r="AM71" i="7"/>
  <c r="Z71" i="7"/>
  <c r="P71" i="7"/>
  <c r="O70" i="7"/>
  <c r="O68" i="7"/>
  <c r="AM67" i="7"/>
  <c r="AM66" i="7"/>
  <c r="Z66" i="7"/>
  <c r="P66" i="7"/>
  <c r="O63" i="7"/>
  <c r="O62" i="7"/>
  <c r="O61" i="7"/>
  <c r="AM60" i="7"/>
  <c r="P60" i="7"/>
  <c r="O58" i="7"/>
  <c r="O57" i="7"/>
  <c r="AM56" i="7"/>
  <c r="AM55" i="7"/>
  <c r="Z55" i="7"/>
  <c r="P55" i="7"/>
  <c r="O44" i="7"/>
  <c r="O34" i="7"/>
  <c r="O33" i="7"/>
  <c r="O32" i="7"/>
  <c r="EG3" i="5"/>
  <c r="N161" i="4"/>
  <c r="N159" i="4"/>
  <c r="N163" i="4"/>
  <c r="N162" i="4"/>
  <c r="AO3" i="5" s="1"/>
  <c r="N160" i="4"/>
  <c r="DQ3" i="5"/>
  <c r="M7" i="6"/>
  <c r="Q3" i="5" s="1"/>
  <c r="M13" i="4"/>
  <c r="P144" i="4"/>
  <c r="ED3" i="5"/>
  <c r="O144" i="4"/>
  <c r="N149" i="4"/>
  <c r="CS3" i="5"/>
  <c r="N145" i="4"/>
  <c r="CR3" i="5"/>
  <c r="N144" i="4"/>
  <c r="CQ3" i="5"/>
  <c r="N128" i="4"/>
  <c r="CN3" i="5"/>
  <c r="N122" i="4"/>
  <c r="N109" i="4"/>
  <c r="N105" i="4"/>
  <c r="CK3" i="5"/>
  <c r="N104" i="4"/>
  <c r="N102" i="4"/>
  <c r="N100" i="4"/>
  <c r="CH3" i="5"/>
  <c r="N139" i="4"/>
  <c r="N98" i="4"/>
  <c r="N88" i="4"/>
  <c r="CD3" i="5"/>
  <c r="N94" i="4"/>
  <c r="CE3" i="5"/>
  <c r="N84" i="4"/>
  <c r="CB3" i="5" s="1"/>
  <c r="N86" i="4"/>
  <c r="N76" i="4"/>
  <c r="N73" i="4"/>
  <c r="BZ3" i="5"/>
  <c r="N67" i="4"/>
  <c r="BY3" i="5"/>
  <c r="N56" i="4"/>
  <c r="BX3" i="5"/>
  <c r="N50" i="4"/>
  <c r="N48" i="4"/>
  <c r="N46" i="4"/>
  <c r="N42" i="4"/>
  <c r="BS3" i="5"/>
  <c r="N40" i="4"/>
  <c r="BQ3" i="5"/>
  <c r="N26" i="4"/>
  <c r="N24" i="4"/>
  <c r="N21" i="4"/>
  <c r="BM3" i="5"/>
  <c r="N19" i="4"/>
  <c r="BL3" i="5"/>
  <c r="N17" i="4"/>
  <c r="BK3" i="5"/>
  <c r="N14" i="4"/>
  <c r="BJ3" i="5"/>
  <c r="N13" i="4"/>
  <c r="BI3" i="5"/>
  <c r="P149" i="4"/>
  <c r="EF3" i="5"/>
  <c r="O149" i="4"/>
  <c r="P145" i="4"/>
  <c r="O145" i="4"/>
  <c r="P139" i="4"/>
  <c r="EB3" i="5"/>
  <c r="O139" i="4"/>
  <c r="P128" i="4"/>
  <c r="EA3" i="5"/>
  <c r="O128" i="4"/>
  <c r="P122" i="4"/>
  <c r="DZ3" i="5"/>
  <c r="O122" i="4"/>
  <c r="P109" i="4"/>
  <c r="DY3" i="5"/>
  <c r="O109" i="4"/>
  <c r="P105" i="4"/>
  <c r="O105" i="4"/>
  <c r="P104" i="4"/>
  <c r="DW3" i="5"/>
  <c r="O104" i="4"/>
  <c r="P102" i="4"/>
  <c r="DV3" i="5"/>
  <c r="O102" i="4"/>
  <c r="P100" i="4"/>
  <c r="O100" i="4"/>
  <c r="P98" i="4"/>
  <c r="DS3" i="5" s="1"/>
  <c r="O98" i="4"/>
  <c r="P94" i="4"/>
  <c r="DR3" i="5" s="1"/>
  <c r="O94" i="4"/>
  <c r="P88" i="4"/>
  <c r="O88" i="4"/>
  <c r="P86" i="4"/>
  <c r="DP3" i="5"/>
  <c r="O86" i="4"/>
  <c r="P84" i="4"/>
  <c r="DO3" i="5"/>
  <c r="O84" i="4"/>
  <c r="P76" i="4"/>
  <c r="DN3" i="5"/>
  <c r="O76" i="4"/>
  <c r="P73" i="4"/>
  <c r="DM3" i="5"/>
  <c r="O73" i="4"/>
  <c r="P67" i="4"/>
  <c r="DL3" i="5"/>
  <c r="O67" i="4"/>
  <c r="P56" i="4"/>
  <c r="DK3" i="5"/>
  <c r="O56" i="4"/>
  <c r="P50" i="4"/>
  <c r="DI3" i="5"/>
  <c r="O50" i="4"/>
  <c r="P48" i="4"/>
  <c r="DH3" i="5"/>
  <c r="O48" i="4"/>
  <c r="P46" i="4"/>
  <c r="DG3" i="5"/>
  <c r="O46" i="4"/>
  <c r="P42" i="4"/>
  <c r="O42" i="4"/>
  <c r="P14" i="4"/>
  <c r="O14" i="4"/>
  <c r="O13" i="4"/>
  <c r="P13" i="4"/>
  <c r="M160" i="4"/>
  <c r="M161" i="4"/>
  <c r="M162" i="4"/>
  <c r="M163" i="4"/>
  <c r="M159" i="4"/>
  <c r="M149" i="4"/>
  <c r="M148" i="4"/>
  <c r="M147" i="4"/>
  <c r="M146" i="4"/>
  <c r="M145" i="4"/>
  <c r="M144" i="4"/>
  <c r="M143" i="4"/>
  <c r="M142" i="4"/>
  <c r="M141" i="4"/>
  <c r="M100" i="4"/>
  <c r="M139" i="4"/>
  <c r="M138" i="4"/>
  <c r="M137" i="4"/>
  <c r="M136" i="4"/>
  <c r="M135" i="4"/>
  <c r="M134" i="4"/>
  <c r="M133" i="4"/>
  <c r="M132" i="4"/>
  <c r="M131" i="4"/>
  <c r="CO3" i="5"/>
  <c r="M130" i="4"/>
  <c r="M129" i="4"/>
  <c r="M128" i="4"/>
  <c r="M127" i="4"/>
  <c r="M126" i="4"/>
  <c r="M125" i="4"/>
  <c r="M124" i="4"/>
  <c r="M123" i="4"/>
  <c r="M122" i="4"/>
  <c r="M121" i="4"/>
  <c r="M120" i="4"/>
  <c r="M119" i="4"/>
  <c r="M118" i="4"/>
  <c r="M117" i="4"/>
  <c r="M116" i="4"/>
  <c r="M115" i="4"/>
  <c r="M114" i="4"/>
  <c r="M113" i="4"/>
  <c r="M112" i="4"/>
  <c r="M111" i="4"/>
  <c r="M110" i="4"/>
  <c r="CM3" i="5"/>
  <c r="M109" i="4"/>
  <c r="M108" i="4"/>
  <c r="M107" i="4"/>
  <c r="CL3" i="5"/>
  <c r="M106" i="4"/>
  <c r="M105" i="4"/>
  <c r="M104" i="4"/>
  <c r="CJ3" i="5"/>
  <c r="M103" i="4"/>
  <c r="M102" i="4"/>
  <c r="M101" i="4"/>
  <c r="M98" i="4"/>
  <c r="M97" i="4"/>
  <c r="M96" i="4"/>
  <c r="M95" i="4"/>
  <c r="CF3" i="5" s="1"/>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42" i="4"/>
  <c r="M50" i="4"/>
  <c r="M49" i="4"/>
  <c r="BV3" i="5"/>
  <c r="M48" i="4"/>
  <c r="BU3" i="5"/>
  <c r="M47" i="4"/>
  <c r="M46" i="4"/>
  <c r="M45" i="4"/>
  <c r="M44" i="4"/>
  <c r="M43" i="4"/>
  <c r="BT3" i="5"/>
  <c r="M23" i="4"/>
  <c r="M40" i="4"/>
  <c r="M39" i="4"/>
  <c r="M38" i="4"/>
  <c r="M37" i="4"/>
  <c r="M36" i="4"/>
  <c r="M35" i="4"/>
  <c r="M34" i="4"/>
  <c r="M33" i="4"/>
  <c r="M32" i="4"/>
  <c r="M31" i="4"/>
  <c r="M30" i="4"/>
  <c r="M28" i="4"/>
  <c r="M27" i="4"/>
  <c r="M26" i="4"/>
  <c r="M25" i="4"/>
  <c r="M24" i="4"/>
  <c r="M21" i="4"/>
  <c r="M20" i="4"/>
  <c r="M19" i="4"/>
  <c r="M18" i="4"/>
  <c r="M17" i="4"/>
  <c r="M16" i="4"/>
  <c r="M15" i="4"/>
  <c r="M14" i="4"/>
  <c r="P17" i="4"/>
  <c r="CX3" i="5" s="1"/>
  <c r="G3" i="5"/>
  <c r="B3" i="5"/>
  <c r="F3" i="5"/>
  <c r="H3" i="5"/>
  <c r="D3" i="5"/>
  <c r="E3" i="5"/>
  <c r="ER3" i="5"/>
  <c r="T3" i="5"/>
  <c r="L3" i="5"/>
  <c r="P21" i="4"/>
  <c r="CZ3" i="5"/>
  <c r="O21" i="4"/>
  <c r="O19" i="4"/>
  <c r="P19" i="4"/>
  <c r="CY3" i="5"/>
  <c r="O17" i="4"/>
  <c r="O40" i="4"/>
  <c r="O26" i="4"/>
  <c r="O24" i="4"/>
  <c r="BG3" i="5"/>
  <c r="CT3" i="5"/>
  <c r="EE3" i="5"/>
  <c r="DX3" i="5"/>
  <c r="DU3" i="5"/>
  <c r="CW3" i="5"/>
  <c r="CV3" i="5"/>
  <c r="DF3" i="5"/>
  <c r="P40" i="4"/>
  <c r="DD3" i="5" s="1"/>
  <c r="P26" i="4"/>
  <c r="DC3" i="5"/>
  <c r="P24" i="4"/>
  <c r="DB3" i="5"/>
  <c r="BP3" i="5"/>
  <c r="CI3" i="5"/>
  <c r="CC3" i="5"/>
  <c r="BO3" i="5"/>
  <c r="AZ3" i="5"/>
  <c r="AD3" i="5"/>
  <c r="BE3" i="5"/>
  <c r="AP3" i="5"/>
  <c r="AM3" i="5"/>
  <c r="AL3" i="5"/>
  <c r="AB3" i="5"/>
  <c r="AS3" i="5"/>
  <c r="AV3" i="5"/>
  <c r="AW3" i="5"/>
  <c r="AU3" i="5"/>
  <c r="CA3" i="5"/>
  <c r="EC3" i="5" l="1"/>
  <c r="DT3" i="5"/>
  <c r="CP3" i="5"/>
  <c r="CG3" i="5"/>
  <c r="BN3" i="5"/>
  <c r="BR3" i="5"/>
  <c r="DE3" i="5"/>
  <c r="BH3" i="5"/>
  <c r="CU3" i="5"/>
  <c r="BW3" i="5"/>
  <c r="DJ3" i="5"/>
  <c r="V3" i="5"/>
  <c r="AR3" i="5"/>
  <c r="BF3" i="5"/>
  <c r="AH3" i="5"/>
  <c r="W3" i="5"/>
  <c r="AY3" i="5"/>
  <c r="BD3" i="5"/>
  <c r="AX3" i="5"/>
  <c r="AN3" i="5"/>
  <c r="AI3" i="5"/>
  <c r="BB3" i="5"/>
  <c r="AF3" i="5"/>
  <c r="AK3" i="5"/>
  <c r="Y3" i="5"/>
  <c r="Z3" i="5"/>
  <c r="X3" i="5"/>
  <c r="AC3" i="5"/>
  <c r="AG3" i="5"/>
  <c r="AQ3" i="5"/>
  <c r="BA3" i="5"/>
  <c r="DA3" i="5"/>
  <c r="BC3" i="5" l="1"/>
  <c r="AJ3" i="5"/>
  <c r="AE3" i="5"/>
  <c r="AA3" i="5"/>
  <c r="AT3" i="5"/>
  <c r="U3" i="5"/>
</calcChain>
</file>

<file path=xl/sharedStrings.xml><?xml version="1.0" encoding="utf-8"?>
<sst xmlns="http://schemas.openxmlformats.org/spreadsheetml/2006/main" count="1717" uniqueCount="991">
  <si>
    <t>改善（予定）年月</t>
    <rPh sb="0" eb="2">
      <t>カイゼン</t>
    </rPh>
    <rPh sb="3" eb="5">
      <t>ヨテイ</t>
    </rPh>
    <rPh sb="6" eb="8">
      <t>ネンゲツ</t>
    </rPh>
    <phoneticPr fontId="3"/>
  </si>
  <si>
    <t>要是正</t>
    <rPh sb="0" eb="1">
      <t>ヨウ</t>
    </rPh>
    <rPh sb="1" eb="3">
      <t>ゼセイ</t>
    </rPh>
    <phoneticPr fontId="3"/>
  </si>
  <si>
    <t>特記事項</t>
    <rPh sb="0" eb="1">
      <t>トク</t>
    </rPh>
    <rPh sb="1" eb="3">
      <t>キジ</t>
    </rPh>
    <rPh sb="3" eb="4">
      <t>コウ</t>
    </rPh>
    <phoneticPr fontId="3"/>
  </si>
  <si>
    <t>番号</t>
    <rPh sb="0" eb="2">
      <t>バンゴウ</t>
    </rPh>
    <phoneticPr fontId="3"/>
  </si>
  <si>
    <t>地盤沈下等による不陸、傾斜等の状況</t>
    <rPh sb="4" eb="5">
      <t>トウ</t>
    </rPh>
    <rPh sb="9" eb="10">
      <t>リク</t>
    </rPh>
    <rPh sb="11" eb="13">
      <t>ケイシャ</t>
    </rPh>
    <phoneticPr fontId="3"/>
  </si>
  <si>
    <t>基礎</t>
    <rPh sb="0" eb="2">
      <t>キソ</t>
    </rPh>
    <phoneticPr fontId="3"/>
  </si>
  <si>
    <t>躯体等</t>
    <rPh sb="0" eb="1">
      <t>ク</t>
    </rPh>
    <rPh sb="1" eb="2">
      <t>タイ</t>
    </rPh>
    <rPh sb="2" eb="3">
      <t>トウ</t>
    </rPh>
    <phoneticPr fontId="3"/>
  </si>
  <si>
    <t>窓サッシ等</t>
    <rPh sb="0" eb="1">
      <t>マド</t>
    </rPh>
    <phoneticPr fontId="3"/>
  </si>
  <si>
    <t>防火区画</t>
    <rPh sb="0" eb="2">
      <t>ボウカ</t>
    </rPh>
    <rPh sb="2" eb="4">
      <t>クカク</t>
    </rPh>
    <phoneticPr fontId="3"/>
  </si>
  <si>
    <t>床</t>
    <rPh sb="0" eb="1">
      <t>ユカ</t>
    </rPh>
    <phoneticPr fontId="3"/>
  </si>
  <si>
    <t>天井</t>
    <rPh sb="0" eb="2">
      <t>テンジョウ</t>
    </rPh>
    <phoneticPr fontId="3"/>
  </si>
  <si>
    <t>屋上広場</t>
    <rPh sb="0" eb="2">
      <t>オクジョウ</t>
    </rPh>
    <rPh sb="2" eb="4">
      <t>ヒロバ</t>
    </rPh>
    <phoneticPr fontId="3"/>
  </si>
  <si>
    <t>階段</t>
    <rPh sb="0" eb="2">
      <t>カイダン</t>
    </rPh>
    <phoneticPr fontId="3"/>
  </si>
  <si>
    <t>排煙設備等</t>
    <rPh sb="4" eb="5">
      <t>トウ</t>
    </rPh>
    <phoneticPr fontId="3"/>
  </si>
  <si>
    <t>その他</t>
    <rPh sb="2" eb="3">
      <t>タ</t>
    </rPh>
    <phoneticPr fontId="3"/>
  </si>
  <si>
    <t>煙突</t>
    <rPh sb="0" eb="2">
      <t>エントツ</t>
    </rPh>
    <phoneticPr fontId="3"/>
  </si>
  <si>
    <t>調査結果</t>
    <rPh sb="0" eb="2">
      <t>チョウサ</t>
    </rPh>
    <rPh sb="2" eb="4">
      <t>ケッカ</t>
    </rPh>
    <phoneticPr fontId="3"/>
  </si>
  <si>
    <t>特殊な構造等</t>
    <phoneticPr fontId="3"/>
  </si>
  <si>
    <t>対象外項目</t>
    <rPh sb="0" eb="3">
      <t>タイショウガイ</t>
    </rPh>
    <rPh sb="3" eb="5">
      <t>コウモク</t>
    </rPh>
    <phoneticPr fontId="3"/>
  </si>
  <si>
    <t>上記以外の調査項目</t>
    <rPh sb="0" eb="2">
      <t>ジョウキ</t>
    </rPh>
    <rPh sb="2" eb="4">
      <t>イガイ</t>
    </rPh>
    <rPh sb="5" eb="7">
      <t>チョウサ</t>
    </rPh>
    <rPh sb="7" eb="9">
      <t>コウモク</t>
    </rPh>
    <phoneticPr fontId="3"/>
  </si>
  <si>
    <t>改善策の具体的内容等</t>
    <rPh sb="9" eb="10">
      <t>トウ</t>
    </rPh>
    <phoneticPr fontId="3"/>
  </si>
  <si>
    <t>指摘の具体的内容等</t>
    <rPh sb="0" eb="2">
      <t>シテキ</t>
    </rPh>
    <rPh sb="8" eb="9">
      <t>トウ</t>
    </rPh>
    <phoneticPr fontId="3"/>
  </si>
  <si>
    <t>（注意）</t>
    <rPh sb="1" eb="3">
      <t>チュウイ</t>
    </rPh>
    <phoneticPr fontId="3"/>
  </si>
  <si>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</si>
  <si>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　この書類は、特殊建築物等ごとに作成してください。</t>
    <rPh sb="7" eb="9">
      <t>トクシュ</t>
    </rPh>
    <rPh sb="9" eb="12">
      <t>ケンチクブツ</t>
    </rPh>
    <rPh sb="12" eb="13">
      <t>トウ</t>
    </rPh>
    <phoneticPr fontId="3"/>
  </si>
  <si>
    <t>　「調査結果」欄は、別表（い）欄に掲げる各調査項目ごとに記入してください。</t>
    <rPh sb="2" eb="4">
      <t>チョウサ</t>
    </rPh>
    <rPh sb="21" eb="23">
      <t>チョウサ</t>
    </rPh>
    <phoneticPr fontId="3"/>
  </si>
  <si>
    <t>　「調査結果」欄のうち「要是正」欄は、別表（い）欄に掲げる調査項目について（は）欄に掲げる判定基準に該当する場合に○印を記入してください。</t>
    <rPh sb="2" eb="4">
      <t>チョウサ</t>
    </rPh>
    <rPh sb="29" eb="31">
      <t>チョウサ</t>
    </rPh>
    <phoneticPr fontId="3"/>
  </si>
  <si>
    <t>担当
調査者
番号</t>
    <rPh sb="0" eb="2">
      <t>タントウ</t>
    </rPh>
    <rPh sb="3" eb="6">
      <t>チョウサシャ</t>
    </rPh>
    <rPh sb="7" eb="9">
      <t>バンゴウ</t>
    </rPh>
    <phoneticPr fontId="3"/>
  </si>
  <si>
    <t>調査項目</t>
    <rPh sb="0" eb="2">
      <t>チョウサ</t>
    </rPh>
    <rPh sb="2" eb="4">
      <t>コウモク</t>
    </rPh>
    <phoneticPr fontId="3"/>
  </si>
  <si>
    <t>土台（木造に限る。）</t>
    <rPh sb="0" eb="2">
      <t>ドダイ</t>
    </rPh>
    <rPh sb="3" eb="5">
      <t>モクゾウ</t>
    </rPh>
    <rPh sb="6" eb="7">
      <t>カギ</t>
    </rPh>
    <phoneticPr fontId="3"/>
  </si>
  <si>
    <t>屋根（屋上面を除く。）</t>
    <rPh sb="0" eb="2">
      <t>ヤネ</t>
    </rPh>
    <rPh sb="3" eb="5">
      <t>オクジョウ</t>
    </rPh>
    <rPh sb="5" eb="6">
      <t>メン</t>
    </rPh>
    <rPh sb="7" eb="8">
      <t>ノゾ</t>
    </rPh>
    <phoneticPr fontId="3"/>
  </si>
  <si>
    <t>避難上有効なバルコニー</t>
    <rPh sb="0" eb="2">
      <t>ヒナン</t>
    </rPh>
    <rPh sb="2" eb="3">
      <t>ジョウ</t>
    </rPh>
    <rPh sb="3" eb="5">
      <t>ユウコウ</t>
    </rPh>
    <phoneticPr fontId="3"/>
  </si>
  <si>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3"/>
  </si>
  <si>
    <t>敷地及び地盤</t>
    <rPh sb="0" eb="2">
      <t>シキチ</t>
    </rPh>
    <rPh sb="2" eb="3">
      <t>オヨ</t>
    </rPh>
    <rPh sb="4" eb="6">
      <t>ジバン</t>
    </rPh>
    <phoneticPr fontId="3"/>
  </si>
  <si>
    <t>屋上及び屋根</t>
    <rPh sb="0" eb="2">
      <t>オクジョウ</t>
    </rPh>
    <rPh sb="2" eb="3">
      <t>オヨ</t>
    </rPh>
    <rPh sb="4" eb="6">
      <t>ヤネ</t>
    </rPh>
    <phoneticPr fontId="3"/>
  </si>
  <si>
    <t>当該調査に関与した調査者</t>
    <rPh sb="0" eb="2">
      <t>トウガイ</t>
    </rPh>
    <rPh sb="2" eb="4">
      <t>チョウサ</t>
    </rPh>
    <rPh sb="5" eb="7">
      <t>カンヨ</t>
    </rPh>
    <rPh sb="9" eb="12">
      <t>チョウサシャ</t>
    </rPh>
    <phoneticPr fontId="3"/>
  </si>
  <si>
    <t>代表となる調査者</t>
    <rPh sb="0" eb="2">
      <t>ダイヒョウ</t>
    </rPh>
    <rPh sb="5" eb="8">
      <t>チョウサシャ</t>
    </rPh>
    <phoneticPr fontId="3"/>
  </si>
  <si>
    <t>その他の調査者</t>
    <rPh sb="2" eb="3">
      <t>タ</t>
    </rPh>
    <rPh sb="4" eb="7">
      <t>チョウサシャ</t>
    </rPh>
    <phoneticPr fontId="3"/>
  </si>
  <si>
    <t>　　氏　名</t>
    <rPh sb="2" eb="3">
      <t>シ</t>
    </rPh>
    <rPh sb="4" eb="5">
      <t>メイ</t>
    </rPh>
    <phoneticPr fontId="3"/>
  </si>
  <si>
    <t>調査者番号</t>
    <rPh sb="0" eb="3">
      <t>チョウサシャ</t>
    </rPh>
    <rPh sb="3" eb="5">
      <t>バンゴウ</t>
    </rPh>
    <phoneticPr fontId="3"/>
  </si>
  <si>
    <t>擁壁</t>
    <phoneticPr fontId="3"/>
  </si>
  <si>
    <t>避難施設等</t>
    <rPh sb="0" eb="2">
      <t>ヒナン</t>
    </rPh>
    <rPh sb="2" eb="4">
      <t>シセツ</t>
    </rPh>
    <rPh sb="4" eb="5">
      <t>ナド</t>
    </rPh>
    <phoneticPr fontId="3"/>
  </si>
  <si>
    <t>廊下</t>
    <rPh sb="0" eb="2">
      <t>ロウカ</t>
    </rPh>
    <phoneticPr fontId="3"/>
  </si>
  <si>
    <t>指摘
なし</t>
    <phoneticPr fontId="3"/>
  </si>
  <si>
    <t>既　存
不適格</t>
    <phoneticPr fontId="3"/>
  </si>
  <si>
    <t>基礎の沈下等の状況</t>
    <rPh sb="0" eb="2">
      <t>キソ</t>
    </rPh>
    <rPh sb="5" eb="6">
      <t>トウ</t>
    </rPh>
    <phoneticPr fontId="3"/>
  </si>
  <si>
    <t>土台の沈下等の状況</t>
    <rPh sb="0" eb="2">
      <t>ドダイ</t>
    </rPh>
    <rPh sb="5" eb="6">
      <t>トウ</t>
    </rPh>
    <phoneticPr fontId="3"/>
  </si>
  <si>
    <t>①</t>
    <phoneticPr fontId="3"/>
  </si>
  <si>
    <t>②</t>
    <phoneticPr fontId="3"/>
  </si>
  <si>
    <t>③</t>
    <phoneticPr fontId="3"/>
  </si>
  <si>
    <t>④</t>
    <phoneticPr fontId="3"/>
  </si>
  <si>
    <t>⑤</t>
    <phoneticPr fontId="3"/>
  </si>
  <si>
    <t>⑥</t>
    <phoneticPr fontId="3"/>
  </si>
  <si>
    <t>⑦</t>
    <phoneticPr fontId="3"/>
  </si>
  <si>
    <t>　「既存不適格」欄は、「要是正」欄に○印を記入した場合で、建築基準法第３条第２項の規定の適用を受けているものであることが確認されたときは、○印を記入してください。</t>
    <phoneticPr fontId="3"/>
  </si>
  <si>
    <t>⑨</t>
    <phoneticPr fontId="3"/>
  </si>
  <si>
    <t>外壁に緊結された広告板、空調室外機等</t>
    <rPh sb="0" eb="2">
      <t>ガイヘキ</t>
    </rPh>
    <rPh sb="3" eb="5">
      <t>キンケツ</t>
    </rPh>
    <rPh sb="8" eb="10">
      <t>コウコク</t>
    </rPh>
    <rPh sb="10" eb="11">
      <t>イタ</t>
    </rPh>
    <phoneticPr fontId="3"/>
  </si>
  <si>
    <t>屋上周り（屋上面を除く。）</t>
    <rPh sb="0" eb="2">
      <t>オクジョウ</t>
    </rPh>
    <rPh sb="2" eb="3">
      <t>マワ</t>
    </rPh>
    <rPh sb="5" eb="7">
      <t>オクジョウ</t>
    </rPh>
    <rPh sb="7" eb="8">
      <t>メン</t>
    </rPh>
    <rPh sb="9" eb="10">
      <t>ノゾ</t>
    </rPh>
    <phoneticPr fontId="3"/>
  </si>
  <si>
    <t>特別避難階段</t>
    <rPh sb="0" eb="2">
      <t>トクベツ</t>
    </rPh>
    <rPh sb="2" eb="4">
      <t>ヒナン</t>
    </rPh>
    <rPh sb="4" eb="6">
      <t>カイダン</t>
    </rPh>
    <phoneticPr fontId="3"/>
  </si>
  <si>
    <t>防煙壁</t>
    <rPh sb="0" eb="1">
      <t>ボウ</t>
    </rPh>
    <rPh sb="1" eb="2">
      <t>エン</t>
    </rPh>
    <rPh sb="2" eb="3">
      <t>ヘキ</t>
    </rPh>
    <phoneticPr fontId="3"/>
  </si>
  <si>
    <t>排煙設備</t>
    <rPh sb="0" eb="2">
      <t>ハイエン</t>
    </rPh>
    <rPh sb="2" eb="4">
      <t>セツビ</t>
    </rPh>
    <phoneticPr fontId="3"/>
  </si>
  <si>
    <t>避雷設備</t>
    <rPh sb="0" eb="1">
      <t>サ</t>
    </rPh>
    <rPh sb="1" eb="2">
      <t>カミナリ</t>
    </rPh>
    <rPh sb="2" eb="4">
      <t>セツビ</t>
    </rPh>
    <phoneticPr fontId="3"/>
  </si>
  <si>
    <t>有効幅員の確保の状況</t>
    <rPh sb="8" eb="10">
      <t>ジョウキョウ</t>
    </rPh>
    <phoneticPr fontId="3"/>
  </si>
  <si>
    <t>擁壁の劣化及び損傷の状況</t>
    <rPh sb="5" eb="7">
      <t>オ</t>
    </rPh>
    <phoneticPr fontId="3"/>
  </si>
  <si>
    <t>擁壁の水抜きパイプの維持保全の状況</t>
    <rPh sb="10" eb="11">
      <t>ユイ</t>
    </rPh>
    <phoneticPr fontId="3"/>
  </si>
  <si>
    <t>基礎の劣化及び損傷の状況</t>
    <rPh sb="5" eb="7">
      <t>オ</t>
    </rPh>
    <phoneticPr fontId="3"/>
  </si>
  <si>
    <t>土台の劣化及び損傷の状況</t>
    <rPh sb="5" eb="7">
      <t>オ</t>
    </rPh>
    <phoneticPr fontId="3"/>
  </si>
  <si>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3"/>
  </si>
  <si>
    <t>組積造の外壁躯体の劣化及び損傷の状況</t>
    <rPh sb="11" eb="13">
      <t>オ</t>
    </rPh>
    <phoneticPr fontId="3"/>
  </si>
  <si>
    <t>補強コンクリートブロック造の外壁躯体の劣化及び損傷の状況</t>
    <rPh sb="21" eb="23">
      <t>オ</t>
    </rPh>
    <phoneticPr fontId="3"/>
  </si>
  <si>
    <t>鉄骨造の外壁躯体の劣化及び損傷の状況</t>
    <rPh sb="11" eb="13">
      <t>オ</t>
    </rPh>
    <phoneticPr fontId="3"/>
  </si>
  <si>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3"/>
  </si>
  <si>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3"/>
  </si>
  <si>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3"/>
  </si>
  <si>
    <t>金属系パネル（帳壁を含む。）の劣化及び損傷の状況</t>
    <rPh sb="0" eb="3">
      <t>キンゾクケイ</t>
    </rPh>
    <rPh sb="7" eb="8">
      <t>チョウ</t>
    </rPh>
    <rPh sb="8" eb="9">
      <t>カベ</t>
    </rPh>
    <rPh sb="10" eb="11">
      <t>フク</t>
    </rPh>
    <rPh sb="17" eb="19">
      <t>オ</t>
    </rPh>
    <phoneticPr fontId="3"/>
  </si>
  <si>
    <t>コンクリート系パネル（帳壁を含む。）の劣化及び損傷の状況</t>
    <rPh sb="6" eb="7">
      <t>ケイ</t>
    </rPh>
    <rPh sb="11" eb="12">
      <t>チョウ</t>
    </rPh>
    <rPh sb="12" eb="13">
      <t>カベ</t>
    </rPh>
    <rPh sb="21" eb="23">
      <t>オ</t>
    </rPh>
    <phoneticPr fontId="3"/>
  </si>
  <si>
    <t>サッシ等の劣化及び損傷の状況</t>
    <rPh sb="3" eb="4">
      <t>トウ</t>
    </rPh>
    <rPh sb="5" eb="7">
      <t>レッカ</t>
    </rPh>
    <rPh sb="7" eb="9">
      <t>オ</t>
    </rPh>
    <rPh sb="9" eb="11">
      <t>ソンショウ</t>
    </rPh>
    <rPh sb="12" eb="14">
      <t>ジョウキョウ</t>
    </rPh>
    <phoneticPr fontId="3"/>
  </si>
  <si>
    <t>はめ殺し窓のガラスの固定の状況</t>
    <rPh sb="10" eb="12">
      <t>コテイ</t>
    </rPh>
    <rPh sb="13" eb="15">
      <t>ジョウキョウ</t>
    </rPh>
    <phoneticPr fontId="3"/>
  </si>
  <si>
    <t>機器本体の劣化及び損傷の状況</t>
    <rPh sb="0" eb="2">
      <t>キキ</t>
    </rPh>
    <rPh sb="2" eb="4">
      <t>ホンタイ</t>
    </rPh>
    <rPh sb="5" eb="7">
      <t>レッカ</t>
    </rPh>
    <rPh sb="7" eb="9">
      <t>オ</t>
    </rPh>
    <rPh sb="9" eb="11">
      <t>ソンショウ</t>
    </rPh>
    <rPh sb="12" eb="14">
      <t>ジョウキョウ</t>
    </rPh>
    <phoneticPr fontId="3"/>
  </si>
  <si>
    <t>支持部分等の劣化及び損傷の状況</t>
    <rPh sb="0" eb="2">
      <t>シジ</t>
    </rPh>
    <rPh sb="2" eb="4">
      <t>ブブン</t>
    </rPh>
    <rPh sb="4" eb="5">
      <t>トウ</t>
    </rPh>
    <rPh sb="6" eb="8">
      <t>レッカ</t>
    </rPh>
    <rPh sb="8" eb="10">
      <t>オ</t>
    </rPh>
    <rPh sb="10" eb="12">
      <t>ソンショウ</t>
    </rPh>
    <rPh sb="13" eb="15">
      <t>ジョウキョウ</t>
    </rPh>
    <phoneticPr fontId="3"/>
  </si>
  <si>
    <t>屋上面の劣化及び損傷の状況</t>
    <rPh sb="0" eb="2">
      <t>オクジョウ</t>
    </rPh>
    <rPh sb="2" eb="3">
      <t>メン</t>
    </rPh>
    <rPh sb="4" eb="6">
      <t>レッカ</t>
    </rPh>
    <rPh sb="6" eb="8">
      <t>オ</t>
    </rPh>
    <rPh sb="8" eb="10">
      <t>ソンショウ</t>
    </rPh>
    <rPh sb="11" eb="13">
      <t>ジョウキョウ</t>
    </rPh>
    <phoneticPr fontId="3"/>
  </si>
  <si>
    <t>パラペットの立上り面の劣化及び損傷の状況</t>
    <rPh sb="6" eb="8">
      <t>タチノボ</t>
    </rPh>
    <rPh sb="9" eb="10">
      <t>メン</t>
    </rPh>
    <rPh sb="11" eb="13">
      <t>レッカ</t>
    </rPh>
    <rPh sb="13" eb="15">
      <t>オ</t>
    </rPh>
    <rPh sb="15" eb="17">
      <t>ソンショウ</t>
    </rPh>
    <rPh sb="18" eb="20">
      <t>ジョウキョウ</t>
    </rPh>
    <phoneticPr fontId="3"/>
  </si>
  <si>
    <t>笠木モルタル等の劣化及び損傷の状況</t>
    <rPh sb="8" eb="10">
      <t>レッカ</t>
    </rPh>
    <rPh sb="10" eb="12">
      <t>オ</t>
    </rPh>
    <rPh sb="12" eb="14">
      <t>ソンショウ</t>
    </rPh>
    <rPh sb="15" eb="17">
      <t>ジョウキョウ</t>
    </rPh>
    <phoneticPr fontId="3"/>
  </si>
  <si>
    <t>金属笠木の劣化及び損傷の状況</t>
    <rPh sb="0" eb="2">
      <t>キンゾク</t>
    </rPh>
    <rPh sb="2" eb="4">
      <t>カサギ</t>
    </rPh>
    <rPh sb="5" eb="7">
      <t>レッカ</t>
    </rPh>
    <rPh sb="7" eb="9">
      <t>オ</t>
    </rPh>
    <rPh sb="9" eb="11">
      <t>ソンショウ</t>
    </rPh>
    <rPh sb="12" eb="14">
      <t>ジョウキョウ</t>
    </rPh>
    <phoneticPr fontId="3"/>
  </si>
  <si>
    <t>排水溝（ドレーンを含む。）の劣化及び損傷の状況</t>
    <rPh sb="14" eb="16">
      <t>レッカ</t>
    </rPh>
    <rPh sb="16" eb="18">
      <t>オ</t>
    </rPh>
    <rPh sb="18" eb="20">
      <t>ソンショウ</t>
    </rPh>
    <rPh sb="21" eb="23">
      <t>ジョウキョウ</t>
    </rPh>
    <phoneticPr fontId="3"/>
  </si>
  <si>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3"/>
  </si>
  <si>
    <t>部材の劣化及び損傷の状況</t>
    <rPh sb="0" eb="2">
      <t>ブザイ</t>
    </rPh>
    <rPh sb="3" eb="5">
      <t>レッカ</t>
    </rPh>
    <rPh sb="5" eb="7">
      <t>オ</t>
    </rPh>
    <rPh sb="7" eb="9">
      <t>ソンショウ</t>
    </rPh>
    <rPh sb="10" eb="12">
      <t>ジョウキョウ</t>
    </rPh>
    <phoneticPr fontId="3"/>
  </si>
  <si>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3"/>
  </si>
  <si>
    <t>木造の床躯体の劣化及び損傷の状況</t>
    <rPh sb="3" eb="4">
      <t>ユカ</t>
    </rPh>
    <rPh sb="4" eb="5">
      <t>ク</t>
    </rPh>
    <rPh sb="5" eb="6">
      <t>タイ</t>
    </rPh>
    <rPh sb="7" eb="9">
      <t>レッカ</t>
    </rPh>
    <rPh sb="9" eb="11">
      <t>オ</t>
    </rPh>
    <rPh sb="11" eb="13">
      <t>ソンショウ</t>
    </rPh>
    <rPh sb="14" eb="16">
      <t>ジョウキョウ</t>
    </rPh>
    <phoneticPr fontId="3"/>
  </si>
  <si>
    <t>鉄骨造の床躯体の劣化及び損傷の状況</t>
    <rPh sb="4" eb="5">
      <t>ユカ</t>
    </rPh>
    <rPh sb="10" eb="12">
      <t>オ</t>
    </rPh>
    <phoneticPr fontId="3"/>
  </si>
  <si>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3"/>
  </si>
  <si>
    <t xml:space="preserve">幅員の確保の状況
</t>
    <rPh sb="0" eb="1">
      <t>ハバ</t>
    </rPh>
    <rPh sb="1" eb="2">
      <t>イン</t>
    </rPh>
    <rPh sb="3" eb="5">
      <t>カクホ</t>
    </rPh>
    <rPh sb="6" eb="8">
      <t>ジョウキョウ</t>
    </rPh>
    <phoneticPr fontId="3"/>
  </si>
  <si>
    <t>物品の放置の状況</t>
    <rPh sb="0" eb="2">
      <t>ブッピン</t>
    </rPh>
    <rPh sb="3" eb="5">
      <t>ホウチ</t>
    </rPh>
    <rPh sb="6" eb="8">
      <t>ジョウキョウ</t>
    </rPh>
    <phoneticPr fontId="3"/>
  </si>
  <si>
    <t>屋上広場の確保の状況</t>
    <rPh sb="0" eb="2">
      <t>オクジョウ</t>
    </rPh>
    <rPh sb="2" eb="4">
      <t>ヒロバ</t>
    </rPh>
    <rPh sb="5" eb="7">
      <t>カクホ</t>
    </rPh>
    <rPh sb="8" eb="10">
      <t>ジョウキョウ</t>
    </rPh>
    <phoneticPr fontId="3"/>
  </si>
  <si>
    <t>避難上有効なバルコニーの確保の状況</t>
    <rPh sb="0" eb="2">
      <t>ヒナン</t>
    </rPh>
    <rPh sb="2" eb="3">
      <t>ジョウ</t>
    </rPh>
    <rPh sb="3" eb="5">
      <t>ユウコウ</t>
    </rPh>
    <rPh sb="12" eb="14">
      <t>カクホ</t>
    </rPh>
    <rPh sb="15" eb="17">
      <t>ジョウキョウ</t>
    </rPh>
    <phoneticPr fontId="3"/>
  </si>
  <si>
    <t>手すり等の劣化及び損傷の状況</t>
    <rPh sb="3" eb="4">
      <t>トウ</t>
    </rPh>
    <rPh sb="5" eb="7">
      <t>レッカ</t>
    </rPh>
    <rPh sb="7" eb="9">
      <t>オ</t>
    </rPh>
    <rPh sb="9" eb="11">
      <t>ソンショウ</t>
    </rPh>
    <rPh sb="12" eb="14">
      <t>ジョウキョウ</t>
    </rPh>
    <phoneticPr fontId="3"/>
  </si>
  <si>
    <t>避難器具の操作性の確保の状況</t>
    <rPh sb="0" eb="2">
      <t>ヒナン</t>
    </rPh>
    <rPh sb="2" eb="4">
      <t>キグ</t>
    </rPh>
    <rPh sb="5" eb="8">
      <t>ソウサセイ</t>
    </rPh>
    <rPh sb="9" eb="11">
      <t>カクホ</t>
    </rPh>
    <rPh sb="12" eb="14">
      <t>ジョウキョウ</t>
    </rPh>
    <phoneticPr fontId="3"/>
  </si>
  <si>
    <t>直通階段の設置の状況</t>
    <rPh sb="0" eb="2">
      <t>チョクツウ</t>
    </rPh>
    <rPh sb="2" eb="4">
      <t>カイダン</t>
    </rPh>
    <rPh sb="5" eb="7">
      <t>セッチ</t>
    </rPh>
    <rPh sb="8" eb="10">
      <t>ジョウキョウ</t>
    </rPh>
    <phoneticPr fontId="3"/>
  </si>
  <si>
    <t>幅員の確保の状況</t>
    <rPh sb="0" eb="2">
      <t>フクイン</t>
    </rPh>
    <rPh sb="3" eb="5">
      <t>カクホ</t>
    </rPh>
    <rPh sb="6" eb="8">
      <t>ジョウキョウ</t>
    </rPh>
    <phoneticPr fontId="3"/>
  </si>
  <si>
    <t>手すりの設置の状況</t>
    <rPh sb="4" eb="6">
      <t>セッチ</t>
    </rPh>
    <rPh sb="7" eb="9">
      <t>ジョウキョウ</t>
    </rPh>
    <phoneticPr fontId="3"/>
  </si>
  <si>
    <t>階段各部の劣化及び損傷の状況</t>
    <rPh sb="0" eb="2">
      <t>カイダン</t>
    </rPh>
    <rPh sb="2" eb="4">
      <t>カクブ</t>
    </rPh>
    <rPh sb="5" eb="7">
      <t>レッカ</t>
    </rPh>
    <rPh sb="7" eb="9">
      <t>オ</t>
    </rPh>
    <rPh sb="9" eb="11">
      <t>ソンショウ</t>
    </rPh>
    <rPh sb="12" eb="14">
      <t>ジョウキョウ</t>
    </rPh>
    <phoneticPr fontId="3"/>
  </si>
  <si>
    <t>階段室の構造の確保の状況</t>
    <rPh sb="0" eb="3">
      <t>カイダンシツ</t>
    </rPh>
    <rPh sb="4" eb="6">
      <t>コウゾウ</t>
    </rPh>
    <rPh sb="7" eb="9">
      <t>カクホ</t>
    </rPh>
    <rPh sb="10" eb="12">
      <t>ジョウキョウ</t>
    </rPh>
    <phoneticPr fontId="3"/>
  </si>
  <si>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3"/>
  </si>
  <si>
    <t>開放性の確保の状況</t>
    <rPh sb="0" eb="3">
      <t>カイホウセイ</t>
    </rPh>
    <rPh sb="4" eb="6">
      <t>カクホ</t>
    </rPh>
    <rPh sb="7" eb="9">
      <t>ジョウキョウ</t>
    </rPh>
    <phoneticPr fontId="3"/>
  </si>
  <si>
    <t>防煙区画の設置の状況</t>
    <rPh sb="5" eb="7">
      <t>セッチ</t>
    </rPh>
    <rPh sb="8" eb="9">
      <t>ジョウ</t>
    </rPh>
    <phoneticPr fontId="3"/>
  </si>
  <si>
    <t>防煙垂れ壁の劣化及び損傷の状況</t>
    <rPh sb="6" eb="8">
      <t>レッカ</t>
    </rPh>
    <rPh sb="8" eb="10">
      <t>オ</t>
    </rPh>
    <phoneticPr fontId="3"/>
  </si>
  <si>
    <t>可動式防煙垂れ壁の作動の状況</t>
    <rPh sb="9" eb="11">
      <t>サドウ</t>
    </rPh>
    <rPh sb="12" eb="14">
      <t>ジョウキョウ</t>
    </rPh>
    <phoneticPr fontId="3"/>
  </si>
  <si>
    <t>排煙設備の設置の状況</t>
    <rPh sb="8" eb="9">
      <t>ジョウ</t>
    </rPh>
    <phoneticPr fontId="3"/>
  </si>
  <si>
    <t>排煙設備の作動の状況</t>
    <rPh sb="0" eb="2">
      <t>ハイエン</t>
    </rPh>
    <rPh sb="2" eb="4">
      <t>セツビ</t>
    </rPh>
    <rPh sb="5" eb="7">
      <t>サドウ</t>
    </rPh>
    <rPh sb="8" eb="10">
      <t>ジョウキョウ</t>
    </rPh>
    <phoneticPr fontId="3"/>
  </si>
  <si>
    <t>非常用エレベーターの作動の状況</t>
    <rPh sb="0" eb="3">
      <t>ヒジョウヨウ</t>
    </rPh>
    <rPh sb="10" eb="12">
      <t>サドウ</t>
    </rPh>
    <rPh sb="13" eb="15">
      <t>ジョウキョウ</t>
    </rPh>
    <phoneticPr fontId="3"/>
  </si>
  <si>
    <t>非常用の照明装置の作動の状況</t>
    <rPh sb="0" eb="3">
      <t>ヒジョウヨウ</t>
    </rPh>
    <rPh sb="4" eb="6">
      <t>ショウメイ</t>
    </rPh>
    <rPh sb="6" eb="8">
      <t>ソウチ</t>
    </rPh>
    <rPh sb="9" eb="11">
      <t>サドウ</t>
    </rPh>
    <rPh sb="12" eb="14">
      <t>ジョウキョウ</t>
    </rPh>
    <phoneticPr fontId="3"/>
  </si>
  <si>
    <t>照明の妨げとなる物品の放置の状況</t>
    <rPh sb="0" eb="2">
      <t>ショウメイ</t>
    </rPh>
    <phoneticPr fontId="3"/>
  </si>
  <si>
    <t>膜体及び取付部材の劣化及び損傷の状況</t>
    <rPh sb="9" eb="11">
      <t>レッカ</t>
    </rPh>
    <rPh sb="11" eb="13">
      <t>オ</t>
    </rPh>
    <phoneticPr fontId="3"/>
  </si>
  <si>
    <t>免震装置の劣化及び損傷の状況（免震装置が可視状態にある場合に限る。）</t>
    <rPh sb="5" eb="7">
      <t>レッカ</t>
    </rPh>
    <rPh sb="7" eb="9">
      <t>オ</t>
    </rPh>
    <rPh sb="30" eb="31">
      <t>カギ</t>
    </rPh>
    <phoneticPr fontId="3"/>
  </si>
  <si>
    <t>避雷針、避雷導線等の劣化及び損傷の状況</t>
    <rPh sb="0" eb="3">
      <t>ヒライシン</t>
    </rPh>
    <rPh sb="4" eb="5">
      <t>サ</t>
    </rPh>
    <rPh sb="5" eb="6">
      <t>カミナリ</t>
    </rPh>
    <rPh sb="6" eb="8">
      <t>ドウセン</t>
    </rPh>
    <rPh sb="12" eb="14">
      <t>オ</t>
    </rPh>
    <phoneticPr fontId="3"/>
  </si>
  <si>
    <t>付帯金物の劣化及び損傷の状況</t>
    <rPh sb="0" eb="2">
      <t>フタイ</t>
    </rPh>
    <rPh sb="2" eb="4">
      <t>カナモノ</t>
    </rPh>
    <rPh sb="5" eb="7">
      <t>レッカ</t>
    </rPh>
    <rPh sb="7" eb="9">
      <t>オ</t>
    </rPh>
    <rPh sb="9" eb="11">
      <t>ソンショウ</t>
    </rPh>
    <rPh sb="12" eb="14">
      <t>ジョウキョウ</t>
    </rPh>
    <phoneticPr fontId="3"/>
  </si>
  <si>
    <t>煙突本体の劣化及び損傷の状況</t>
    <rPh sb="0" eb="2">
      <t>エントツ</t>
    </rPh>
    <rPh sb="2" eb="4">
      <t>ホンタイ</t>
    </rPh>
    <rPh sb="5" eb="7">
      <t>レッカ</t>
    </rPh>
    <rPh sb="7" eb="9">
      <t>オ</t>
    </rPh>
    <rPh sb="9" eb="11">
      <t>ソンショウ</t>
    </rPh>
    <rPh sb="12" eb="14">
      <t>ジョウキョウ</t>
    </rPh>
    <phoneticPr fontId="3"/>
  </si>
  <si>
    <t>膜構造建築物の膜体、取付部材等</t>
    <rPh sb="0" eb="1">
      <t>マク</t>
    </rPh>
    <rPh sb="1" eb="3">
      <t>コウゾウ</t>
    </rPh>
    <rPh sb="3" eb="6">
      <t>ケンチクブツ</t>
    </rPh>
    <phoneticPr fontId="3"/>
  </si>
  <si>
    <t>換気設備の設置の状況</t>
    <phoneticPr fontId="3"/>
  </si>
  <si>
    <t>換気設備の作動の状況</t>
    <phoneticPr fontId="3"/>
  </si>
  <si>
    <t>出入口</t>
    <rPh sb="0" eb="2">
      <t>デイ</t>
    </rPh>
    <rPh sb="2" eb="3">
      <t>クチ</t>
    </rPh>
    <phoneticPr fontId="3"/>
  </si>
  <si>
    <t>調査結果表</t>
    <rPh sb="0" eb="2">
      <t>チョウサ</t>
    </rPh>
    <rPh sb="2" eb="5">
      <t>ケッカヒョウ</t>
    </rPh>
    <phoneticPr fontId="3"/>
  </si>
  <si>
    <t>塀</t>
    <rPh sb="0" eb="1">
      <t>ヘイ</t>
    </rPh>
    <phoneticPr fontId="3"/>
  </si>
  <si>
    <t>屋根の防火対策の状況</t>
    <rPh sb="0" eb="2">
      <t>ヤネ</t>
    </rPh>
    <rPh sb="3" eb="5">
      <t>ボウカ</t>
    </rPh>
    <rPh sb="5" eb="7">
      <t>タイサク</t>
    </rPh>
    <rPh sb="8" eb="10">
      <t>ジョウキョウ</t>
    </rPh>
    <phoneticPr fontId="3"/>
  </si>
  <si>
    <t>屋根の劣化及び損傷の状況</t>
    <rPh sb="0" eb="2">
      <t>ヤネ</t>
    </rPh>
    <rPh sb="3" eb="5">
      <t>レッカ</t>
    </rPh>
    <rPh sb="5" eb="7">
      <t>オ</t>
    </rPh>
    <rPh sb="7" eb="9">
      <t>ソンショウ</t>
    </rPh>
    <rPh sb="10" eb="12">
      <t>ジョウキョウ</t>
    </rPh>
    <phoneticPr fontId="3"/>
  </si>
  <si>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3"/>
  </si>
  <si>
    <t>照明器具、懸垂物等</t>
    <rPh sb="0" eb="2">
      <t>ショウメイ</t>
    </rPh>
    <rPh sb="2" eb="4">
      <t>キグ</t>
    </rPh>
    <rPh sb="5" eb="7">
      <t>ケンスイ</t>
    </rPh>
    <rPh sb="7" eb="9">
      <t>ブツナド</t>
    </rPh>
    <phoneticPr fontId="3"/>
  </si>
  <si>
    <t>配置図及び各階平面図を別添１の様式に従い添付し、指摘(特記すべき事項を含む）のあった箇所や撮影した写真の位置等を明記してください。</t>
    <rPh sb="0" eb="2">
      <t>ハイチ</t>
    </rPh>
    <rPh sb="2" eb="3">
      <t>ズ</t>
    </rPh>
    <rPh sb="3" eb="4">
      <t>オヨ</t>
    </rPh>
    <rPh sb="5" eb="7">
      <t>カクカイ</t>
    </rPh>
    <rPh sb="7" eb="10">
      <t>ヘイメンズ</t>
    </rPh>
    <rPh sb="11" eb="13">
      <t>ベッテン</t>
    </rPh>
    <rPh sb="15" eb="17">
      <t>ヨウシキ</t>
    </rPh>
    <rPh sb="18" eb="19">
      <t>シタガ</t>
    </rPh>
    <rPh sb="20" eb="22">
      <t>テンプ</t>
    </rPh>
    <rPh sb="24" eb="26">
      <t>シテキ</t>
    </rPh>
    <rPh sb="27" eb="29">
      <t>トッキ</t>
    </rPh>
    <rPh sb="32" eb="34">
      <t>ジコウ</t>
    </rPh>
    <rPh sb="35" eb="36">
      <t>フク</t>
    </rPh>
    <rPh sb="42" eb="44">
      <t>カショ</t>
    </rPh>
    <rPh sb="45" eb="47">
      <t>サツエイ</t>
    </rPh>
    <rPh sb="49" eb="51">
      <t>シャシン</t>
    </rPh>
    <rPh sb="52" eb="55">
      <t>イチナド</t>
    </rPh>
    <rPh sb="56" eb="58">
      <t>メイキ</t>
    </rPh>
    <phoneticPr fontId="3"/>
  </si>
  <si>
    <r>
      <t>別記</t>
    </r>
    <r>
      <rPr>
        <sz val="8"/>
        <rFont val="ＭＳ 明朝"/>
        <family val="1"/>
        <charset val="128"/>
      </rPr>
      <t>（A４)　</t>
    </r>
    <rPh sb="0" eb="2">
      <t>ベッキ</t>
    </rPh>
    <phoneticPr fontId="3"/>
  </si>
  <si>
    <t>地盤</t>
    <phoneticPr fontId="3"/>
  </si>
  <si>
    <t>敷地</t>
    <phoneticPr fontId="3"/>
  </si>
  <si>
    <t>敷地内の排水の状況</t>
    <phoneticPr fontId="3"/>
  </si>
  <si>
    <t>敷地内の通路</t>
    <rPh sb="0" eb="3">
      <t>シキチナイ</t>
    </rPh>
    <phoneticPr fontId="3"/>
  </si>
  <si>
    <t>敷地内の通路の確保の状況</t>
    <rPh sb="0" eb="3">
      <t>シキチナイ</t>
    </rPh>
    <rPh sb="4" eb="6">
      <t>ツウロ</t>
    </rPh>
    <rPh sb="7" eb="8">
      <t>アキラ</t>
    </rPh>
    <phoneticPr fontId="3"/>
  </si>
  <si>
    <t>敷地内の通路の支障物の状況</t>
    <rPh sb="0" eb="3">
      <t>シキチナイ</t>
    </rPh>
    <rPh sb="11" eb="13">
      <t>ジョウキョウ</t>
    </rPh>
    <phoneticPr fontId="3"/>
  </si>
  <si>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3"/>
  </si>
  <si>
    <t>組積造の塀又は補強コンクリートブロック造の塀等の劣化及び損傷の状況</t>
    <rPh sb="24" eb="26">
      <t>レッカ</t>
    </rPh>
    <rPh sb="26" eb="27">
      <t>オヨ</t>
    </rPh>
    <rPh sb="28" eb="30">
      <t>ソンショウ</t>
    </rPh>
    <rPh sb="31" eb="33">
      <t>ジョウキョウ</t>
    </rPh>
    <phoneticPr fontId="3"/>
  </si>
  <si>
    <t>建築物の外部</t>
    <rPh sb="0" eb="3">
      <t>ケンチクブツ</t>
    </rPh>
    <rPh sb="4" eb="6">
      <t>ガイブ</t>
    </rPh>
    <phoneticPr fontId="3"/>
  </si>
  <si>
    <t>外壁</t>
    <phoneticPr fontId="3"/>
  </si>
  <si>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3"/>
  </si>
  <si>
    <t>外装仕上げ材等</t>
    <phoneticPr fontId="3"/>
  </si>
  <si>
    <t>屋上面</t>
    <phoneticPr fontId="3"/>
  </si>
  <si>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3"/>
  </si>
  <si>
    <t>建築物の内部</t>
    <rPh sb="4" eb="6">
      <t>ナイブ</t>
    </rPh>
    <phoneticPr fontId="3"/>
  </si>
  <si>
    <t>防火区画の外周部</t>
    <phoneticPr fontId="3"/>
  </si>
  <si>
    <t>壁の室内に面する部分</t>
    <phoneticPr fontId="3"/>
  </si>
  <si>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3"/>
  </si>
  <si>
    <t>組積造の壁の室内に面する部分の躯体の劣化及び損傷の状況</t>
    <rPh sb="20" eb="22">
      <t>オ</t>
    </rPh>
    <phoneticPr fontId="3"/>
  </si>
  <si>
    <t>補強コンクリートブロック造の壁の室内に面する部分の躯体の劣化及び損傷の状況</t>
    <rPh sb="30" eb="32">
      <t>オ</t>
    </rPh>
    <phoneticPr fontId="3"/>
  </si>
  <si>
    <t>鉄骨造の壁の室内に面する部分の躯体の劣化及び損傷の状況</t>
    <rPh sb="20" eb="22">
      <t>オ</t>
    </rPh>
    <phoneticPr fontId="3"/>
  </si>
  <si>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3"/>
  </si>
  <si>
    <t>準耐火性能等の確保の状況</t>
    <rPh sb="3" eb="5">
      <t>セイノウ</t>
    </rPh>
    <rPh sb="5" eb="6">
      <t>トウ</t>
    </rPh>
    <rPh sb="7" eb="9">
      <t>カクホ</t>
    </rPh>
    <rPh sb="10" eb="12">
      <t>ジョウキョウ</t>
    </rPh>
    <phoneticPr fontId="3"/>
  </si>
  <si>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3"/>
  </si>
  <si>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3"/>
  </si>
  <si>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3"/>
  </si>
  <si>
    <t>準耐火性能等の確保の状況</t>
    <rPh sb="0" eb="1">
      <t>ジュン</t>
    </rPh>
    <rPh sb="1" eb="3">
      <t>タイカ</t>
    </rPh>
    <rPh sb="3" eb="5">
      <t>セイノウ</t>
    </rPh>
    <rPh sb="5" eb="6">
      <t>トウ</t>
    </rPh>
    <rPh sb="7" eb="9">
      <t>カクホ</t>
    </rPh>
    <rPh sb="10" eb="12">
      <t>ジョウキョウ</t>
    </rPh>
    <phoneticPr fontId="3"/>
  </si>
  <si>
    <t>室内に面する部分の仕上げの維持保全の状況</t>
    <rPh sb="15" eb="16">
      <t>ホ</t>
    </rPh>
    <rPh sb="16" eb="17">
      <t>ゼン</t>
    </rPh>
    <rPh sb="18" eb="20">
      <t>ジョウキョウ</t>
    </rPh>
    <phoneticPr fontId="3"/>
  </si>
  <si>
    <t>室内に面する部分の仕上げの劣化及び損傷の状況</t>
    <rPh sb="15" eb="17">
      <t>オ</t>
    </rPh>
    <phoneticPr fontId="3"/>
  </si>
  <si>
    <t>昭和48年建設省告示第2563号第１第１号ロに規定する基準への適合の状況</t>
    <phoneticPr fontId="3"/>
  </si>
  <si>
    <t>照明器具、懸垂物等の落下防止対策の状況　</t>
    <phoneticPr fontId="3"/>
  </si>
  <si>
    <t>居室の採光及び換気</t>
    <phoneticPr fontId="3"/>
  </si>
  <si>
    <t>採光のための開口部の面積の確保の状況</t>
    <phoneticPr fontId="3"/>
  </si>
  <si>
    <t>採光の妨げとなる物品の放置の状況</t>
    <phoneticPr fontId="3"/>
  </si>
  <si>
    <t>換気のための開口部の面積の確保の状況</t>
    <phoneticPr fontId="3"/>
  </si>
  <si>
    <t>換気の妨げとなる物品の放置の状況</t>
    <phoneticPr fontId="3"/>
  </si>
  <si>
    <t>石綿等を添加した建築材料　</t>
    <phoneticPr fontId="3"/>
  </si>
  <si>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3"/>
  </si>
  <si>
    <t>吹付け石綿等の劣化の状況　</t>
    <rPh sb="0" eb="2">
      <t>フキツ</t>
    </rPh>
    <phoneticPr fontId="3"/>
  </si>
  <si>
    <t>除去又は囲い込み若しくは封じ込めによる飛散防止措置の実施の状況　</t>
    <rPh sb="2" eb="4">
      <t>マ</t>
    </rPh>
    <rPh sb="8" eb="9">
      <t>モ</t>
    </rPh>
    <phoneticPr fontId="3"/>
  </si>
  <si>
    <t>囲い込み又は封じ込めによる飛散防止措置の劣化及び損傷の状況　</t>
    <phoneticPr fontId="3"/>
  </si>
  <si>
    <t>令第120条第２項に規定する通路</t>
    <rPh sb="0" eb="1">
      <t>レイ</t>
    </rPh>
    <rPh sb="1" eb="2">
      <t>ダイ</t>
    </rPh>
    <rPh sb="5" eb="6">
      <t>ジョウ</t>
    </rPh>
    <rPh sb="6" eb="7">
      <t>ダイ</t>
    </rPh>
    <rPh sb="8" eb="9">
      <t>コウ</t>
    </rPh>
    <rPh sb="10" eb="12">
      <t>キテイ</t>
    </rPh>
    <rPh sb="14" eb="16">
      <t>ツウロ</t>
    </rPh>
    <phoneticPr fontId="3"/>
  </si>
  <si>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3"/>
  </si>
  <si>
    <t>出入口の確保の状況</t>
    <rPh sb="4" eb="6">
      <t>カクホ</t>
    </rPh>
    <rPh sb="7" eb="9">
      <t>ジョウキョウ</t>
    </rPh>
    <phoneticPr fontId="3"/>
  </si>
  <si>
    <t>屋内に設けられた避難階段</t>
    <rPh sb="0" eb="2">
      <t>オクナイ</t>
    </rPh>
    <rPh sb="3" eb="4">
      <t>モウ</t>
    </rPh>
    <rPh sb="8" eb="10">
      <t>ヒナン</t>
    </rPh>
    <rPh sb="10" eb="12">
      <t>カイダン</t>
    </rPh>
    <phoneticPr fontId="3"/>
  </si>
  <si>
    <t>屋外に設けられた避難階段</t>
    <rPh sb="0" eb="2">
      <t>オクガイ</t>
    </rPh>
    <rPh sb="3" eb="4">
      <t>モウ</t>
    </rPh>
    <rPh sb="8" eb="10">
      <t>ヒナン</t>
    </rPh>
    <rPh sb="10" eb="12">
      <t>カイダン</t>
    </rPh>
    <phoneticPr fontId="3"/>
  </si>
  <si>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3"/>
  </si>
  <si>
    <t>自然排煙口の維持保全の状況</t>
    <phoneticPr fontId="3"/>
  </si>
  <si>
    <t>その他の設備等</t>
    <phoneticPr fontId="3"/>
  </si>
  <si>
    <t>非常用の進入口等</t>
    <phoneticPr fontId="3"/>
  </si>
  <si>
    <t>非常用の進入口等の設置の状況</t>
    <phoneticPr fontId="3"/>
  </si>
  <si>
    <t>非常用の進入口等の維持保全の状況</t>
    <phoneticPr fontId="3"/>
  </si>
  <si>
    <t>非常用エレベーター</t>
    <phoneticPr fontId="3"/>
  </si>
  <si>
    <t>乗降ロビーの付室の外気に向かって開くことができる窓の状況</t>
    <rPh sb="0" eb="2">
      <t>ジョウコウ</t>
    </rPh>
    <rPh sb="6" eb="7">
      <t>フ</t>
    </rPh>
    <rPh sb="7" eb="8">
      <t>シツ</t>
    </rPh>
    <rPh sb="26" eb="28">
      <t>ジョウキョウ</t>
    </rPh>
    <phoneticPr fontId="3"/>
  </si>
  <si>
    <t>物品の放置の状況</t>
    <phoneticPr fontId="3"/>
  </si>
  <si>
    <t>非常用の照明装置</t>
    <phoneticPr fontId="3"/>
  </si>
  <si>
    <t>非常用の照明装置の設置の状況</t>
    <phoneticPr fontId="3"/>
  </si>
  <si>
    <t>膜張力及びケーブル張力の状況</t>
    <phoneticPr fontId="3"/>
  </si>
  <si>
    <t>免震構造建築物の免震層及び免震装置</t>
    <phoneticPr fontId="3"/>
  </si>
  <si>
    <t>上部構造の可動の状況</t>
    <phoneticPr fontId="3"/>
  </si>
  <si>
    <t>建築物に設ける煙突</t>
    <rPh sb="0" eb="3">
      <t>ケンチクブツ</t>
    </rPh>
    <rPh sb="4" eb="5">
      <t>モウ</t>
    </rPh>
    <rPh sb="7" eb="9">
      <t>エントツ</t>
    </rPh>
    <phoneticPr fontId="3"/>
  </si>
  <si>
    <t>煙突本体及び建築物との接合部の劣化及び損傷の状況</t>
    <rPh sb="2" eb="4">
      <t>ホンタイ</t>
    </rPh>
    <rPh sb="4" eb="5">
      <t>オヨ</t>
    </rPh>
    <rPh sb="7" eb="8">
      <t>チク</t>
    </rPh>
    <rPh sb="17" eb="19">
      <t>オ</t>
    </rPh>
    <phoneticPr fontId="3"/>
  </si>
  <si>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3"/>
  </si>
  <si>
    <t>　該当しない調査項目がある場合は、当該項目の「番号」欄から「担当調査者番号」欄までを取消線で抹消してください。</t>
    <rPh sb="6" eb="8">
      <t>チョウサ</t>
    </rPh>
    <rPh sb="17" eb="19">
      <t>トウガイ</t>
    </rPh>
    <rPh sb="19" eb="21">
      <t>コウモク</t>
    </rPh>
    <rPh sb="32" eb="34">
      <t>チョウサ</t>
    </rPh>
    <rPh sb="42" eb="44">
      <t>トリケシ</t>
    </rPh>
    <phoneticPr fontId="3"/>
  </si>
  <si>
    <t>　「検査結果」欄のうち「指摘なし」欄は、⑥に該当しない場合に○印を記入してください。</t>
    <phoneticPr fontId="3"/>
  </si>
  <si>
    <t>⑧</t>
    <phoneticPr fontId="3"/>
  </si>
  <si>
    <t>　「担当調査者番号」欄は、「調査に関与した調査者」欄で記入した番号、記号等を記入してください。ただし、当該建築物の調査を行った調査者が１人の場合は、記入しなくても構いません。</t>
    <rPh sb="4" eb="6">
      <t>チョウサ</t>
    </rPh>
    <rPh sb="14" eb="16">
      <t>チョウサ</t>
    </rPh>
    <rPh sb="17" eb="19">
      <t>カンヨ</t>
    </rPh>
    <rPh sb="21" eb="24">
      <t>チョウサシャ</t>
    </rPh>
    <rPh sb="25" eb="26">
      <t>ラン</t>
    </rPh>
    <rPh sb="27" eb="29">
      <t>キニュウ</t>
    </rPh>
    <rPh sb="34" eb="36">
      <t>キゴウ</t>
    </rPh>
    <rPh sb="36" eb="37">
      <t>トウ</t>
    </rPh>
    <rPh sb="53" eb="56">
      <t>ケンチクブツ</t>
    </rPh>
    <rPh sb="57" eb="59">
      <t>チョウサ</t>
    </rPh>
    <rPh sb="60" eb="61">
      <t>オコナ</t>
    </rPh>
    <rPh sb="63" eb="65">
      <t>チョウサ</t>
    </rPh>
    <rPh sb="68" eb="69">
      <t>ニン</t>
    </rPh>
    <phoneticPr fontId="3"/>
  </si>
  <si>
    <t>⑩</t>
    <phoneticPr fontId="3"/>
  </si>
  <si>
    <t>　７「上記以外の調査項目」欄は、第１ただし書の規定により特定行政庁が調査項目を追加したときに、特定行政庁が追加した調査項目を追加し、⑤から⑧に準じて調査結果等を記入してください。なお、これらの項目がない場合は、７は削除して構いません。</t>
    <rPh sb="8" eb="10">
      <t>チョウサ</t>
    </rPh>
    <rPh sb="13" eb="14">
      <t>ラン</t>
    </rPh>
    <rPh sb="23" eb="25">
      <t>キテイ</t>
    </rPh>
    <rPh sb="28" eb="30">
      <t>トクテイ</t>
    </rPh>
    <rPh sb="30" eb="33">
      <t>ギョウセイチョウ</t>
    </rPh>
    <rPh sb="34" eb="36">
      <t>チョウサ</t>
    </rPh>
    <rPh sb="36" eb="38">
      <t>コウモク</t>
    </rPh>
    <rPh sb="39" eb="41">
      <t>ツイカ</t>
    </rPh>
    <rPh sb="47" eb="49">
      <t>トクテイ</t>
    </rPh>
    <rPh sb="49" eb="52">
      <t>ギョウセイチョウ</t>
    </rPh>
    <rPh sb="53" eb="55">
      <t>ツイカ</t>
    </rPh>
    <rPh sb="57" eb="59">
      <t>チョウサ</t>
    </rPh>
    <rPh sb="59" eb="61">
      <t>コウモク</t>
    </rPh>
    <rPh sb="74" eb="76">
      <t>チョウサ</t>
    </rPh>
    <rPh sb="96" eb="98">
      <t>コウモク</t>
    </rPh>
    <rPh sb="101" eb="103">
      <t>バアイ</t>
    </rPh>
    <rPh sb="107" eb="109">
      <t>サクジョ</t>
    </rPh>
    <rPh sb="111" eb="112">
      <t>カマ</t>
    </rPh>
    <phoneticPr fontId="3"/>
  </si>
  <si>
    <t>⑪</t>
    <phoneticPr fontId="3"/>
  </si>
  <si>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3"/>
  </si>
  <si>
    <t>⑫</t>
    <phoneticPr fontId="3"/>
  </si>
  <si>
    <t>⑬</t>
    <phoneticPr fontId="3"/>
  </si>
  <si>
    <t>特定天井</t>
    <rPh sb="0" eb="2">
      <t>トクテイ</t>
    </rPh>
    <rPh sb="2" eb="4">
      <t>テンジョウ</t>
    </rPh>
    <phoneticPr fontId="3"/>
  </si>
  <si>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3"/>
  </si>
  <si>
    <t>令第128条の5各項に規定する建築物の壁の室内に面する部分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3"/>
  </si>
  <si>
    <t>令第128条の5各項に規定する建築物の天井の室内に面する部分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3"/>
  </si>
  <si>
    <t>付室等の排煙設備の設置の状況</t>
    <rPh sb="0" eb="1">
      <t>フ</t>
    </rPh>
    <rPh sb="1" eb="2">
      <t>シツ</t>
    </rPh>
    <rPh sb="2" eb="3">
      <t>トウ</t>
    </rPh>
    <rPh sb="4" eb="6">
      <t>ハイエン</t>
    </rPh>
    <rPh sb="6" eb="8">
      <t>セツビ</t>
    </rPh>
    <rPh sb="9" eb="11">
      <t>セッチ</t>
    </rPh>
    <rPh sb="12" eb="14">
      <t>ジョウキョウ</t>
    </rPh>
    <phoneticPr fontId="3"/>
  </si>
  <si>
    <t>付室等の排煙設備の作動の状況</t>
    <rPh sb="0" eb="1">
      <t>フ</t>
    </rPh>
    <rPh sb="1" eb="2">
      <t>シツ</t>
    </rPh>
    <rPh sb="2" eb="3">
      <t>トウ</t>
    </rPh>
    <rPh sb="4" eb="6">
      <t>ハイエン</t>
    </rPh>
    <rPh sb="6" eb="8">
      <t>セツビ</t>
    </rPh>
    <rPh sb="9" eb="11">
      <t>サドウ</t>
    </rPh>
    <rPh sb="12" eb="14">
      <t>ジョウキョウ</t>
    </rPh>
    <phoneticPr fontId="3"/>
  </si>
  <si>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3"/>
  </si>
  <si>
    <t>乗降ロビー等の排煙設備の設置の状況</t>
    <rPh sb="5" eb="6">
      <t>トウ</t>
    </rPh>
    <phoneticPr fontId="3"/>
  </si>
  <si>
    <t>乗降ロビー等の排煙設備の作動の状況</t>
    <rPh sb="0" eb="2">
      <t>ジョウコウ</t>
    </rPh>
    <rPh sb="5" eb="6">
      <t>トウ</t>
    </rPh>
    <rPh sb="7" eb="9">
      <t>ハイエン</t>
    </rPh>
    <rPh sb="9" eb="11">
      <t>セツビ</t>
    </rPh>
    <rPh sb="12" eb="14">
      <t>サドウ</t>
    </rPh>
    <rPh sb="15" eb="17">
      <t>ジョウキョウ</t>
    </rPh>
    <phoneticPr fontId="3"/>
  </si>
  <si>
    <t>　「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削除して構いません。</t>
    <rPh sb="2" eb="4">
      <t>トウガイ</t>
    </rPh>
    <rPh sb="4" eb="6">
      <t>チョウサ</t>
    </rPh>
    <rPh sb="7" eb="9">
      <t>カンヨ</t>
    </rPh>
    <rPh sb="11" eb="14">
      <t>チョウサシャ</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イチ</t>
    </rPh>
    <rPh sb="38" eb="39">
      <t>メン</t>
    </rPh>
    <rPh sb="40" eb="41">
      <t>ラン</t>
    </rPh>
    <rPh sb="42" eb="44">
      <t>キニュウ</t>
    </rPh>
    <rPh sb="46" eb="49">
      <t>チョウサシャ</t>
    </rPh>
    <rPh sb="53" eb="55">
      <t>キニュウ</t>
    </rPh>
    <rPh sb="58" eb="61">
      <t>チョウサシャ</t>
    </rPh>
    <rPh sb="64" eb="65">
      <t>ラン</t>
    </rPh>
    <phoneticPr fontId="3"/>
  </si>
  <si>
    <r>
      <t>乗降ロビー</t>
    </r>
    <r>
      <rPr>
        <sz val="8"/>
        <rFont val="ＭＳ 明朝"/>
        <family val="1"/>
        <charset val="128"/>
      </rPr>
      <t>の構造及び面積の確保の状況</t>
    </r>
    <rPh sb="8" eb="9">
      <t>オヨ</t>
    </rPh>
    <rPh sb="10" eb="12">
      <t>メンセキ</t>
    </rPh>
    <rPh sb="13" eb="15">
      <t>カクホ</t>
    </rPh>
    <rPh sb="16" eb="18">
      <t>ジョウキョウ</t>
    </rPh>
    <phoneticPr fontId="3"/>
  </si>
  <si>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3"/>
  </si>
  <si>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3"/>
  </si>
  <si>
    <t>防火設備（防火扉、防火シャッターその他これらに類するものに限る。）又は戸</t>
    <rPh sb="33" eb="34">
      <t>マタ</t>
    </rPh>
    <rPh sb="35" eb="36">
      <t>ト</t>
    </rPh>
    <phoneticPr fontId="3"/>
  </si>
  <si>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3"/>
  </si>
  <si>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3"/>
  </si>
  <si>
    <t>防火扉又は戸の開放方向</t>
    <rPh sb="2" eb="3">
      <t>トビラ</t>
    </rPh>
    <rPh sb="3" eb="4">
      <t>マタ</t>
    </rPh>
    <rPh sb="5" eb="6">
      <t>ト</t>
    </rPh>
    <rPh sb="7" eb="9">
      <t>カイホウ</t>
    </rPh>
    <rPh sb="9" eb="11">
      <t>ホウコウ</t>
    </rPh>
    <phoneticPr fontId="3"/>
  </si>
  <si>
    <t>常閉防火設備等の本体と枠の劣化及び損傷の状況</t>
    <rPh sb="0" eb="1">
      <t>ツネ</t>
    </rPh>
    <rPh sb="1" eb="2">
      <t>ト</t>
    </rPh>
    <rPh sb="2" eb="4">
      <t>ボウカ</t>
    </rPh>
    <rPh sb="4" eb="6">
      <t>セツビ</t>
    </rPh>
    <rPh sb="6" eb="7">
      <t>トウ</t>
    </rPh>
    <rPh sb="13" eb="15">
      <t>レッカ</t>
    </rPh>
    <rPh sb="15" eb="17">
      <t>オ</t>
    </rPh>
    <rPh sb="17" eb="19">
      <t>ソンショウ</t>
    </rPh>
    <rPh sb="20" eb="22">
      <t>ジョウキョウ</t>
    </rPh>
    <phoneticPr fontId="3"/>
  </si>
  <si>
    <t>常閉防火設備等の閉鎖又は作動の状況</t>
    <rPh sb="2" eb="4">
      <t>ボウカ</t>
    </rPh>
    <rPh sb="4" eb="6">
      <t>セツビ</t>
    </rPh>
    <rPh sb="6" eb="7">
      <t>トウ</t>
    </rPh>
    <rPh sb="8" eb="10">
      <t>ヘイサ</t>
    </rPh>
    <rPh sb="10" eb="12">
      <t>マ</t>
    </rPh>
    <rPh sb="12" eb="14">
      <t>サドウ</t>
    </rPh>
    <rPh sb="15" eb="17">
      <t>ジョウキョウ</t>
    </rPh>
    <phoneticPr fontId="3"/>
  </si>
  <si>
    <t>常閉防火設備等の閉鎖又は作動の障害となる物品の放置の状況</t>
    <rPh sb="6" eb="7">
      <t>トウ</t>
    </rPh>
    <rPh sb="10" eb="12">
      <t>マ</t>
    </rPh>
    <rPh sb="12" eb="14">
      <t>サドウ</t>
    </rPh>
    <rPh sb="21" eb="22">
      <t>シナ</t>
    </rPh>
    <rPh sb="23" eb="25">
      <t>ホウチ</t>
    </rPh>
    <phoneticPr fontId="3"/>
  </si>
  <si>
    <t>常閉防火扉等の固定の状況</t>
    <rPh sb="2" eb="4">
      <t>ボウカ</t>
    </rPh>
    <rPh sb="4" eb="5">
      <t>トビラ</t>
    </rPh>
    <rPh sb="5" eb="6">
      <t>トウ</t>
    </rPh>
    <rPh sb="7" eb="9">
      <t>コテイ</t>
    </rPh>
    <phoneticPr fontId="3"/>
  </si>
  <si>
    <t>防火設備又は戸の閉鎖の障害となる照明器具、懸垂物等の状況</t>
    <rPh sb="4" eb="5">
      <t>マタ</t>
    </rPh>
    <rPh sb="6" eb="7">
      <t>ト</t>
    </rPh>
    <phoneticPr fontId="3"/>
  </si>
  <si>
    <t>令第112条第11項から第13項までに規定する区画の状況</t>
    <rPh sb="12" eb="13">
      <t>ダイ</t>
    </rPh>
    <rPh sb="15" eb="16">
      <t>コウ</t>
    </rPh>
    <phoneticPr fontId="3"/>
  </si>
  <si>
    <t>令第112条第1項、第4項、第5項又は第7項から第10項までの各項に規定する区画の状況</t>
    <rPh sb="10" eb="11">
      <t>ダイ</t>
    </rPh>
    <rPh sb="12" eb="13">
      <t>コウ</t>
    </rPh>
    <rPh sb="14" eb="15">
      <t>ダイ</t>
    </rPh>
    <rPh sb="16" eb="17">
      <t>コウ</t>
    </rPh>
    <rPh sb="17" eb="18">
      <t>マタ</t>
    </rPh>
    <rPh sb="24" eb="25">
      <t>ダイ</t>
    </rPh>
    <rPh sb="27" eb="28">
      <t>コウ</t>
    </rPh>
    <rPh sb="41" eb="43">
      <t>ジョウキョウ</t>
    </rPh>
    <phoneticPr fontId="3"/>
  </si>
  <si>
    <t>令第112条第18項に規定する区画の状況</t>
    <phoneticPr fontId="3"/>
  </si>
  <si>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3"/>
  </si>
  <si>
    <t>令第112条第16項に規定する外壁等及び同条第17項に規定する防火設備の劣化及び損傷の状況</t>
    <rPh sb="36" eb="38">
      <t>レッカ</t>
    </rPh>
    <rPh sb="38" eb="40">
      <t>オ</t>
    </rPh>
    <rPh sb="40" eb="42">
      <t>ソンショウ</t>
    </rPh>
    <rPh sb="43" eb="45">
      <t>ジョウキョウ</t>
    </rPh>
    <phoneticPr fontId="3"/>
  </si>
  <si>
    <t>その他確認事項</t>
    <rPh sb="1" eb="2">
      <t>タ</t>
    </rPh>
    <rPh sb="2" eb="4">
      <t>カクニン</t>
    </rPh>
    <rPh sb="4" eb="6">
      <t>ジコウ</t>
    </rPh>
    <phoneticPr fontId="3"/>
  </si>
  <si>
    <t>⑭</t>
    <phoneticPr fontId="3"/>
  </si>
  <si>
    <t>「その他確認事項」は、法第12条第３項の規定による検査を要する随時閉鎖又は作動ができる防火設備の設置の有無を確認し、該当するチェックボックスに「レ」マークを入れてください。「有」の場合は、当該防火設備が設置されている階を記入してください。</t>
    <phoneticPr fontId="3"/>
  </si>
  <si>
    <t>警報設備</t>
    <phoneticPr fontId="3"/>
  </si>
  <si>
    <t>警報設備の設置の状況</t>
    <phoneticPr fontId="3"/>
  </si>
  <si>
    <t>警報設備の劣化及び損傷の状況</t>
    <phoneticPr fontId="3"/>
  </si>
  <si>
    <t>-</t>
    <phoneticPr fontId="3"/>
  </si>
  <si>
    <t>○</t>
    <phoneticPr fontId="3"/>
  </si>
  <si>
    <t>有</t>
    <rPh sb="0" eb="1">
      <t>アリ</t>
    </rPh>
    <phoneticPr fontId="3"/>
  </si>
  <si>
    <t>無</t>
    <rPh sb="0" eb="1">
      <t>ナシ</t>
    </rPh>
    <phoneticPr fontId="3"/>
  </si>
  <si>
    <t>No</t>
    <phoneticPr fontId="3"/>
  </si>
  <si>
    <t>ID</t>
    <phoneticPr fontId="3"/>
  </si>
  <si>
    <t>既に是正済み報告件数</t>
    <rPh sb="0" eb="1">
      <t>スデ</t>
    </rPh>
    <rPh sb="2" eb="4">
      <t>ゼセイ</t>
    </rPh>
    <rPh sb="4" eb="5">
      <t>ズ</t>
    </rPh>
    <rPh sb="6" eb="8">
      <t>ホウコク</t>
    </rPh>
    <rPh sb="8" eb="9">
      <t>ケン</t>
    </rPh>
    <rPh sb="9" eb="10">
      <t>カズ</t>
    </rPh>
    <phoneticPr fontId="3"/>
  </si>
  <si>
    <t>郵便番号1</t>
    <phoneticPr fontId="3"/>
  </si>
  <si>
    <t>所在地</t>
  </si>
  <si>
    <t>チェック表
⇒</t>
    <rPh sb="4" eb="5">
      <t>ヒョウ</t>
    </rPh>
    <phoneticPr fontId="3"/>
  </si>
  <si>
    <t>指定件数</t>
    <rPh sb="0" eb="2">
      <t>シテイ</t>
    </rPh>
    <rPh sb="2" eb="4">
      <t>ケンスウ</t>
    </rPh>
    <phoneticPr fontId="3"/>
  </si>
  <si>
    <t>報告すべき件数でない（対象外）</t>
    <rPh sb="0" eb="2">
      <t>ホウコク</t>
    </rPh>
    <rPh sb="5" eb="7">
      <t>ケンスウ</t>
    </rPh>
    <rPh sb="11" eb="14">
      <t>タイショウガイ</t>
    </rPh>
    <phoneticPr fontId="3"/>
  </si>
  <si>
    <t>定期報告
件数</t>
    <rPh sb="0" eb="2">
      <t>テイキ</t>
    </rPh>
    <rPh sb="2" eb="4">
      <t>ホウコク</t>
    </rPh>
    <rPh sb="5" eb="7">
      <t>ケンスウ</t>
    </rPh>
    <phoneticPr fontId="3"/>
  </si>
  <si>
    <t>発送状況</t>
    <rPh sb="0" eb="2">
      <t>ハッソウ</t>
    </rPh>
    <rPh sb="2" eb="4">
      <t>ジョウキョウ</t>
    </rPh>
    <phoneticPr fontId="3"/>
  </si>
  <si>
    <t>入力状況</t>
    <rPh sb="0" eb="2">
      <t>ニュウリョク</t>
    </rPh>
    <rPh sb="2" eb="4">
      <t>ジョウキョウ</t>
    </rPh>
    <phoneticPr fontId="3"/>
  </si>
  <si>
    <r>
      <t xml:space="preserve">
改善予定の有無
</t>
    </r>
    <r>
      <rPr>
        <sz val="11"/>
        <rFont val="ＭＳ Ｐゴシック"/>
        <family val="3"/>
        <charset val="128"/>
      </rPr>
      <t xml:space="preserve"> （有は用途を入力）</t>
    </r>
    <rPh sb="1" eb="3">
      <t>カイゼン</t>
    </rPh>
    <rPh sb="3" eb="5">
      <t>ヨテイ</t>
    </rPh>
    <rPh sb="6" eb="8">
      <t>ウム</t>
    </rPh>
    <phoneticPr fontId="3"/>
  </si>
  <si>
    <t>維持保全計画の有無</t>
    <rPh sb="0" eb="2">
      <t>イジ</t>
    </rPh>
    <rPh sb="2" eb="4">
      <t>ホゼン</t>
    </rPh>
    <rPh sb="4" eb="6">
      <t>ケイカク</t>
    </rPh>
    <rPh sb="7" eb="9">
      <t>ウム</t>
    </rPh>
    <phoneticPr fontId="3"/>
  </si>
  <si>
    <r>
      <rPr>
        <b/>
        <sz val="9"/>
        <color indexed="8"/>
        <rFont val="ＭＳ Ｐゴシック"/>
        <family val="3"/>
        <charset val="128"/>
      </rPr>
      <t>改善予定</t>
    </r>
    <r>
      <rPr>
        <sz val="11"/>
        <color indexed="8"/>
        <rFont val="ＭＳ Ｐゴシック"/>
        <family val="3"/>
        <charset val="128"/>
      </rPr>
      <t xml:space="preserve">
【敷地等】
</t>
    </r>
    <r>
      <rPr>
        <sz val="9"/>
        <color indexed="8"/>
        <rFont val="ＭＳ Ｐゴシック"/>
        <family val="3"/>
        <charset val="128"/>
      </rPr>
      <t>（有○入力）</t>
    </r>
    <rPh sb="0" eb="2">
      <t>カイゼン</t>
    </rPh>
    <rPh sb="2" eb="4">
      <t>ヨテイ</t>
    </rPh>
    <rPh sb="6" eb="8">
      <t>シキチ</t>
    </rPh>
    <rPh sb="8" eb="9">
      <t>ナド</t>
    </rPh>
    <rPh sb="12" eb="13">
      <t>ア</t>
    </rPh>
    <rPh sb="14" eb="16">
      <t>ニュウリョク</t>
    </rPh>
    <phoneticPr fontId="3"/>
  </si>
  <si>
    <r>
      <rPr>
        <b/>
        <sz val="9"/>
        <color indexed="8"/>
        <rFont val="ＭＳ Ｐゴシック"/>
        <family val="3"/>
        <charset val="128"/>
      </rPr>
      <t>改善予定</t>
    </r>
    <r>
      <rPr>
        <sz val="11"/>
        <color indexed="8"/>
        <rFont val="ＭＳ Ｐゴシック"/>
        <family val="3"/>
        <charset val="128"/>
      </rPr>
      <t xml:space="preserve">
 【外部】</t>
    </r>
    <rPh sb="7" eb="9">
      <t>ガイブ</t>
    </rPh>
    <phoneticPr fontId="3"/>
  </si>
  <si>
    <r>
      <rPr>
        <b/>
        <sz val="9"/>
        <color indexed="8"/>
        <rFont val="ＭＳ Ｐゴシック"/>
        <family val="3"/>
        <charset val="128"/>
      </rPr>
      <t>改善予定</t>
    </r>
    <r>
      <rPr>
        <sz val="11"/>
        <color indexed="8"/>
        <rFont val="ＭＳ Ｐゴシック"/>
        <family val="3"/>
        <charset val="128"/>
      </rPr>
      <t xml:space="preserve">
 【屋上等】</t>
    </r>
    <rPh sb="0" eb="2">
      <t>カイゼン</t>
    </rPh>
    <rPh sb="2" eb="4">
      <t>ヨテイ</t>
    </rPh>
    <rPh sb="7" eb="9">
      <t>オクジョウ</t>
    </rPh>
    <rPh sb="9" eb="10">
      <t>ナド</t>
    </rPh>
    <phoneticPr fontId="3"/>
  </si>
  <si>
    <r>
      <rPr>
        <b/>
        <sz val="9"/>
        <color indexed="8"/>
        <rFont val="ＭＳ Ｐゴシック"/>
        <family val="3"/>
        <charset val="128"/>
      </rPr>
      <t>改善予定</t>
    </r>
    <r>
      <rPr>
        <sz val="11"/>
        <color indexed="8"/>
        <rFont val="ＭＳ Ｐゴシック"/>
        <family val="3"/>
        <charset val="128"/>
      </rPr>
      <t xml:space="preserve">
 【内部】</t>
    </r>
    <rPh sb="0" eb="2">
      <t>カイゼン</t>
    </rPh>
    <rPh sb="2" eb="4">
      <t>ヨテイ</t>
    </rPh>
    <rPh sb="7" eb="9">
      <t>ナイブ</t>
    </rPh>
    <phoneticPr fontId="3"/>
  </si>
  <si>
    <r>
      <rPr>
        <b/>
        <sz val="9"/>
        <color indexed="8"/>
        <rFont val="ＭＳ Ｐゴシック"/>
        <family val="3"/>
        <charset val="128"/>
      </rPr>
      <t>改善予定</t>
    </r>
    <r>
      <rPr>
        <sz val="11"/>
        <color indexed="8"/>
        <rFont val="ＭＳ Ｐゴシック"/>
        <family val="3"/>
        <charset val="128"/>
      </rPr>
      <t xml:space="preserve">
 【避難】</t>
    </r>
    <rPh sb="0" eb="2">
      <t>カイゼン</t>
    </rPh>
    <rPh sb="2" eb="4">
      <t>ヨテイ</t>
    </rPh>
    <rPh sb="7" eb="9">
      <t>ヒナン</t>
    </rPh>
    <phoneticPr fontId="3"/>
  </si>
  <si>
    <r>
      <rPr>
        <b/>
        <sz val="9"/>
        <color indexed="8"/>
        <rFont val="ＭＳ Ｐゴシック"/>
        <family val="3"/>
        <charset val="128"/>
      </rPr>
      <t>改善予定</t>
    </r>
    <r>
      <rPr>
        <sz val="11"/>
        <color indexed="8"/>
        <rFont val="ＭＳ Ｐゴシック"/>
        <family val="3"/>
        <charset val="128"/>
      </rPr>
      <t xml:space="preserve">
 【その他】</t>
    </r>
    <rPh sb="0" eb="2">
      <t>カイゼン</t>
    </rPh>
    <rPh sb="2" eb="4">
      <t>ヨテイ</t>
    </rPh>
    <rPh sb="9" eb="10">
      <t>ホカ</t>
    </rPh>
    <phoneticPr fontId="3"/>
  </si>
  <si>
    <r>
      <rPr>
        <b/>
        <sz val="11"/>
        <color indexed="8"/>
        <rFont val="ＭＳ Ｐゴシック"/>
        <family val="3"/>
        <charset val="128"/>
      </rPr>
      <t>要是正の指摘あり物件</t>
    </r>
    <r>
      <rPr>
        <sz val="11"/>
        <color indexed="8"/>
        <rFont val="ＭＳ Ｐゴシック"/>
        <family val="3"/>
        <charset val="128"/>
      </rPr>
      <t xml:space="preserve">
 </t>
    </r>
    <r>
      <rPr>
        <sz val="9"/>
        <color indexed="8"/>
        <rFont val="ＭＳ Ｐゴシック"/>
        <family val="3"/>
        <charset val="128"/>
      </rPr>
      <t>（有は用途を入力）
『様式１』</t>
    </r>
    <rPh sb="0" eb="1">
      <t>ヨウ</t>
    </rPh>
    <rPh sb="1" eb="3">
      <t>ゼセイ</t>
    </rPh>
    <rPh sb="4" eb="6">
      <t>シテキ</t>
    </rPh>
    <rPh sb="8" eb="10">
      <t>ブッケン</t>
    </rPh>
    <rPh sb="15" eb="17">
      <t>ヨウト</t>
    </rPh>
    <rPh sb="18" eb="20">
      <t>ニュウリョク</t>
    </rPh>
    <phoneticPr fontId="3"/>
  </si>
  <si>
    <r>
      <rPr>
        <b/>
        <sz val="9"/>
        <color indexed="8"/>
        <rFont val="ＭＳ Ｐゴシック"/>
        <family val="3"/>
        <charset val="128"/>
      </rPr>
      <t>要是正の指摘あり</t>
    </r>
    <r>
      <rPr>
        <sz val="11"/>
        <color indexed="8"/>
        <rFont val="ＭＳ Ｐゴシック"/>
        <family val="3"/>
        <charset val="128"/>
      </rPr>
      <t xml:space="preserve">
 【敷地等】
</t>
    </r>
    <r>
      <rPr>
        <sz val="9"/>
        <color indexed="8"/>
        <rFont val="ＭＳ Ｐゴシック"/>
        <family val="3"/>
        <charset val="128"/>
      </rPr>
      <t>（有○入力）
『様式２』</t>
    </r>
    <rPh sb="0" eb="1">
      <t>ヨウ</t>
    </rPh>
    <rPh sb="1" eb="3">
      <t>ゼセイ</t>
    </rPh>
    <rPh sb="4" eb="6">
      <t>シテキ</t>
    </rPh>
    <rPh sb="11" eb="13">
      <t>シキチ</t>
    </rPh>
    <rPh sb="13" eb="14">
      <t>ナド</t>
    </rPh>
    <rPh sb="17" eb="18">
      <t>ア</t>
    </rPh>
    <rPh sb="19" eb="21">
      <t>ニュウリョク</t>
    </rPh>
    <phoneticPr fontId="3"/>
  </si>
  <si>
    <r>
      <rPr>
        <b/>
        <sz val="9"/>
        <color indexed="8"/>
        <rFont val="ＭＳ Ｐゴシック"/>
        <family val="3"/>
        <charset val="128"/>
      </rPr>
      <t>要是正の指摘あり</t>
    </r>
    <r>
      <rPr>
        <sz val="11"/>
        <color indexed="8"/>
        <rFont val="ＭＳ Ｐゴシック"/>
        <family val="3"/>
        <charset val="128"/>
      </rPr>
      <t xml:space="preserve">
 【外部】</t>
    </r>
    <rPh sb="0" eb="1">
      <t>ヨウ</t>
    </rPh>
    <rPh sb="1" eb="3">
      <t>ゼセイ</t>
    </rPh>
    <rPh sb="4" eb="6">
      <t>シテキ</t>
    </rPh>
    <rPh sb="11" eb="13">
      <t>ガイブ</t>
    </rPh>
    <phoneticPr fontId="3"/>
  </si>
  <si>
    <r>
      <rPr>
        <b/>
        <sz val="9"/>
        <color indexed="8"/>
        <rFont val="ＭＳ Ｐゴシック"/>
        <family val="3"/>
        <charset val="128"/>
      </rPr>
      <t>要是正の指摘あり</t>
    </r>
    <r>
      <rPr>
        <sz val="11"/>
        <color indexed="8"/>
        <rFont val="ＭＳ Ｐゴシック"/>
        <family val="3"/>
        <charset val="128"/>
      </rPr>
      <t xml:space="preserve">
 【屋上等】</t>
    </r>
    <rPh sb="0" eb="1">
      <t>ヨウ</t>
    </rPh>
    <rPh sb="1" eb="3">
      <t>ゼセイ</t>
    </rPh>
    <rPh sb="4" eb="6">
      <t>シテキ</t>
    </rPh>
    <rPh sb="11" eb="13">
      <t>オクジョウ</t>
    </rPh>
    <rPh sb="13" eb="14">
      <t>ナド</t>
    </rPh>
    <phoneticPr fontId="3"/>
  </si>
  <si>
    <r>
      <rPr>
        <b/>
        <sz val="9"/>
        <color indexed="8"/>
        <rFont val="ＭＳ Ｐゴシック"/>
        <family val="3"/>
        <charset val="128"/>
      </rPr>
      <t>要是正の指摘あり</t>
    </r>
    <r>
      <rPr>
        <sz val="11"/>
        <color indexed="8"/>
        <rFont val="ＭＳ Ｐゴシック"/>
        <family val="3"/>
        <charset val="128"/>
      </rPr>
      <t xml:space="preserve">
 【内部】</t>
    </r>
    <rPh sb="0" eb="1">
      <t>ヨウ</t>
    </rPh>
    <rPh sb="1" eb="3">
      <t>ゼセイ</t>
    </rPh>
    <rPh sb="4" eb="6">
      <t>シテキ</t>
    </rPh>
    <rPh sb="11" eb="13">
      <t>ナイブ</t>
    </rPh>
    <phoneticPr fontId="3"/>
  </si>
  <si>
    <r>
      <rPr>
        <b/>
        <sz val="9"/>
        <color indexed="8"/>
        <rFont val="ＭＳ Ｐゴシック"/>
        <family val="3"/>
        <charset val="128"/>
      </rPr>
      <t>要是正の指摘あり</t>
    </r>
    <r>
      <rPr>
        <sz val="11"/>
        <color indexed="8"/>
        <rFont val="ＭＳ Ｐゴシック"/>
        <family val="3"/>
        <charset val="128"/>
      </rPr>
      <t xml:space="preserve">
 【避難】</t>
    </r>
    <rPh sb="0" eb="1">
      <t>ヨウ</t>
    </rPh>
    <rPh sb="1" eb="3">
      <t>ゼセイ</t>
    </rPh>
    <rPh sb="4" eb="6">
      <t>シテキ</t>
    </rPh>
    <rPh sb="11" eb="13">
      <t>ヒナン</t>
    </rPh>
    <phoneticPr fontId="3"/>
  </si>
  <si>
    <r>
      <rPr>
        <b/>
        <sz val="9"/>
        <color indexed="8"/>
        <rFont val="ＭＳ Ｐゴシック"/>
        <family val="3"/>
        <charset val="128"/>
      </rPr>
      <t>要是正の指摘あり</t>
    </r>
    <r>
      <rPr>
        <sz val="11"/>
        <color indexed="8"/>
        <rFont val="ＭＳ Ｐゴシック"/>
        <family val="3"/>
        <charset val="128"/>
      </rPr>
      <t xml:space="preserve">
 【その他】</t>
    </r>
    <rPh sb="0" eb="1">
      <t>ヨウ</t>
    </rPh>
    <rPh sb="1" eb="3">
      <t>ゼセイ</t>
    </rPh>
    <rPh sb="4" eb="6">
      <t>シテキ</t>
    </rPh>
    <rPh sb="13" eb="14">
      <t>ホカ</t>
    </rPh>
    <phoneticPr fontId="3"/>
  </si>
  <si>
    <r>
      <rPr>
        <b/>
        <sz val="9"/>
        <color indexed="8"/>
        <rFont val="ＭＳ Ｐゴシック"/>
        <family val="3"/>
        <charset val="128"/>
      </rPr>
      <t>既存不適格</t>
    </r>
    <r>
      <rPr>
        <sz val="11"/>
        <color indexed="8"/>
        <rFont val="ＭＳ Ｐゴシック"/>
        <family val="3"/>
        <charset val="128"/>
      </rPr>
      <t xml:space="preserve">
 </t>
    </r>
    <r>
      <rPr>
        <sz val="9"/>
        <color indexed="8"/>
        <rFont val="ＭＳ Ｐゴシック"/>
        <family val="3"/>
        <charset val="128"/>
      </rPr>
      <t>（有は用途を入力）
『様式１』</t>
    </r>
    <rPh sb="0" eb="2">
      <t>キゾン</t>
    </rPh>
    <rPh sb="2" eb="5">
      <t>フテキカク</t>
    </rPh>
    <rPh sb="10" eb="12">
      <t>ヨウト</t>
    </rPh>
    <rPh sb="13" eb="15">
      <t>ニュウリョク</t>
    </rPh>
    <phoneticPr fontId="3"/>
  </si>
  <si>
    <r>
      <rPr>
        <b/>
        <sz val="9"/>
        <color indexed="8"/>
        <rFont val="ＭＳ Ｐゴシック"/>
        <family val="3"/>
        <charset val="128"/>
      </rPr>
      <t xml:space="preserve">既存不適格
</t>
    </r>
    <r>
      <rPr>
        <sz val="11"/>
        <color indexed="8"/>
        <rFont val="ＭＳ Ｐゴシック"/>
        <family val="3"/>
        <charset val="128"/>
      </rPr>
      <t xml:space="preserve">【敷地等】
</t>
    </r>
    <r>
      <rPr>
        <sz val="9"/>
        <color indexed="8"/>
        <rFont val="ＭＳ Ｐゴシック"/>
        <family val="3"/>
        <charset val="128"/>
      </rPr>
      <t>（有○入力）</t>
    </r>
    <rPh sb="0" eb="2">
      <t>キソン</t>
    </rPh>
    <rPh sb="2" eb="5">
      <t>フテキカク</t>
    </rPh>
    <rPh sb="7" eb="9">
      <t>シキチ</t>
    </rPh>
    <rPh sb="9" eb="10">
      <t>ナド</t>
    </rPh>
    <rPh sb="13" eb="14">
      <t>ア</t>
    </rPh>
    <rPh sb="15" eb="17">
      <t>ニュウリョク</t>
    </rPh>
    <phoneticPr fontId="3"/>
  </si>
  <si>
    <r>
      <rPr>
        <b/>
        <sz val="9"/>
        <color indexed="8"/>
        <rFont val="ＭＳ Ｐゴシック"/>
        <family val="3"/>
        <charset val="128"/>
      </rPr>
      <t>既存不適格</t>
    </r>
    <r>
      <rPr>
        <sz val="11"/>
        <color indexed="8"/>
        <rFont val="ＭＳ Ｐゴシック"/>
        <family val="3"/>
        <charset val="128"/>
      </rPr>
      <t xml:space="preserve">
 【外部】</t>
    </r>
    <rPh sb="0" eb="2">
      <t>キソン</t>
    </rPh>
    <rPh sb="2" eb="5">
      <t>フテキカク</t>
    </rPh>
    <rPh sb="8" eb="10">
      <t>ガイブ</t>
    </rPh>
    <phoneticPr fontId="3"/>
  </si>
  <si>
    <r>
      <rPr>
        <b/>
        <sz val="9"/>
        <color indexed="8"/>
        <rFont val="ＭＳ Ｐゴシック"/>
        <family val="3"/>
        <charset val="128"/>
      </rPr>
      <t>既存不適格</t>
    </r>
    <r>
      <rPr>
        <sz val="11"/>
        <color indexed="8"/>
        <rFont val="ＭＳ Ｐゴシック"/>
        <family val="3"/>
        <charset val="128"/>
      </rPr>
      <t xml:space="preserve">
 【屋上等】</t>
    </r>
    <rPh sb="8" eb="10">
      <t>オクジョウ</t>
    </rPh>
    <rPh sb="10" eb="11">
      <t>ナド</t>
    </rPh>
    <phoneticPr fontId="3"/>
  </si>
  <si>
    <r>
      <rPr>
        <b/>
        <sz val="9"/>
        <color indexed="8"/>
        <rFont val="ＭＳ Ｐゴシック"/>
        <family val="3"/>
        <charset val="128"/>
      </rPr>
      <t>既存不適格</t>
    </r>
    <r>
      <rPr>
        <sz val="11"/>
        <color indexed="8"/>
        <rFont val="ＭＳ Ｐゴシック"/>
        <family val="3"/>
        <charset val="128"/>
      </rPr>
      <t xml:space="preserve">
 【内部】</t>
    </r>
    <rPh sb="8" eb="10">
      <t>ナイブ</t>
    </rPh>
    <phoneticPr fontId="3"/>
  </si>
  <si>
    <r>
      <rPr>
        <b/>
        <sz val="9"/>
        <color indexed="8"/>
        <rFont val="ＭＳ Ｐゴシック"/>
        <family val="3"/>
        <charset val="128"/>
      </rPr>
      <t>既存不適格</t>
    </r>
    <r>
      <rPr>
        <sz val="11"/>
        <color indexed="8"/>
        <rFont val="ＭＳ Ｐゴシック"/>
        <family val="3"/>
        <charset val="128"/>
      </rPr>
      <t xml:space="preserve">
 【避難】</t>
    </r>
    <rPh sb="8" eb="10">
      <t>ヒナン</t>
    </rPh>
    <phoneticPr fontId="3"/>
  </si>
  <si>
    <r>
      <rPr>
        <b/>
        <sz val="9"/>
        <color indexed="8"/>
        <rFont val="ＭＳ Ｐゴシック"/>
        <family val="3"/>
        <charset val="128"/>
      </rPr>
      <t>既存不適格</t>
    </r>
    <r>
      <rPr>
        <sz val="11"/>
        <color indexed="8"/>
        <rFont val="ＭＳ Ｐゴシック"/>
        <family val="3"/>
        <charset val="128"/>
      </rPr>
      <t xml:space="preserve">
 【その他】</t>
    </r>
    <rPh sb="10" eb="11">
      <t>ホカ</t>
    </rPh>
    <phoneticPr fontId="3"/>
  </si>
  <si>
    <r>
      <rPr>
        <b/>
        <sz val="11"/>
        <color indexed="8"/>
        <rFont val="ＭＳ Ｐゴシック"/>
        <family val="3"/>
        <charset val="128"/>
      </rPr>
      <t>防火設備の有無</t>
    </r>
    <r>
      <rPr>
        <sz val="11"/>
        <color indexed="8"/>
        <rFont val="ＭＳ Ｐゴシック"/>
        <family val="3"/>
        <charset val="128"/>
      </rPr>
      <t xml:space="preserve">
</t>
    </r>
    <r>
      <rPr>
        <sz val="10"/>
        <color indexed="8"/>
        <rFont val="ＭＳ Ｐゴシック"/>
        <family val="3"/>
        <charset val="128"/>
      </rPr>
      <t>（有は用途を入力，無は無を入力）</t>
    </r>
    <rPh sb="0" eb="2">
      <t>ボウカ</t>
    </rPh>
    <rPh sb="2" eb="4">
      <t>セツビ</t>
    </rPh>
    <rPh sb="5" eb="7">
      <t>ウム</t>
    </rPh>
    <rPh sb="9" eb="10">
      <t>ユウ</t>
    </rPh>
    <rPh sb="11" eb="13">
      <t>ヨウト</t>
    </rPh>
    <rPh sb="14" eb="16">
      <t>ニュウリョク</t>
    </rPh>
    <rPh sb="17" eb="18">
      <t>ナ</t>
    </rPh>
    <rPh sb="19" eb="20">
      <t>ム</t>
    </rPh>
    <rPh sb="21" eb="23">
      <t>ニュウリョク</t>
    </rPh>
    <phoneticPr fontId="3"/>
  </si>
  <si>
    <r>
      <rPr>
        <b/>
        <sz val="10"/>
        <color indexed="8"/>
        <rFont val="ＭＳ Ｐゴシック"/>
        <family val="3"/>
        <charset val="128"/>
      </rPr>
      <t>提出済</t>
    </r>
    <r>
      <rPr>
        <sz val="10"/>
        <color indexed="8"/>
        <rFont val="ＭＳ Ｐゴシック"/>
        <family val="3"/>
        <charset val="128"/>
      </rPr>
      <t xml:space="preserve">
 （有は用途を入力）
</t>
    </r>
    <r>
      <rPr>
        <sz val="8"/>
        <color indexed="8"/>
        <rFont val="ＭＳ Ｐゴシック"/>
        <family val="3"/>
        <charset val="128"/>
      </rPr>
      <t>『様１』</t>
    </r>
    <rPh sb="0" eb="2">
      <t>テイシュツ</t>
    </rPh>
    <rPh sb="2" eb="3">
      <t>スミ</t>
    </rPh>
    <phoneticPr fontId="3"/>
  </si>
  <si>
    <r>
      <rPr>
        <b/>
        <sz val="10"/>
        <color indexed="8"/>
        <rFont val="ＭＳ Ｐゴシック"/>
        <family val="3"/>
        <charset val="128"/>
      </rPr>
      <t>是正済</t>
    </r>
    <r>
      <rPr>
        <sz val="10"/>
        <color indexed="8"/>
        <rFont val="ＭＳ Ｐゴシック"/>
        <family val="3"/>
        <charset val="128"/>
      </rPr>
      <t xml:space="preserve">
 【敷地等】
（有○入力）
</t>
    </r>
    <r>
      <rPr>
        <sz val="8"/>
        <color indexed="8"/>
        <rFont val="ＭＳ Ｐゴシック"/>
        <family val="3"/>
        <charset val="128"/>
      </rPr>
      <t>『様２』</t>
    </r>
    <rPh sb="0" eb="2">
      <t>ゼセイ</t>
    </rPh>
    <rPh sb="2" eb="3">
      <t>スミ</t>
    </rPh>
    <rPh sb="6" eb="8">
      <t>シキチ</t>
    </rPh>
    <rPh sb="8" eb="9">
      <t>ナド</t>
    </rPh>
    <rPh sb="12" eb="13">
      <t>ア</t>
    </rPh>
    <rPh sb="14" eb="16">
      <t>ニュウリョク</t>
    </rPh>
    <phoneticPr fontId="3"/>
  </si>
  <si>
    <r>
      <rPr>
        <b/>
        <sz val="10"/>
        <color indexed="8"/>
        <rFont val="ＭＳ Ｐゴシック"/>
        <family val="3"/>
        <charset val="128"/>
      </rPr>
      <t>是正済</t>
    </r>
    <r>
      <rPr>
        <sz val="10"/>
        <color indexed="8"/>
        <rFont val="ＭＳ Ｐゴシック"/>
        <family val="3"/>
        <charset val="128"/>
      </rPr>
      <t xml:space="preserve">
 【外部】</t>
    </r>
    <rPh sb="0" eb="2">
      <t>ゼセイ</t>
    </rPh>
    <rPh sb="2" eb="3">
      <t>スミ</t>
    </rPh>
    <rPh sb="6" eb="8">
      <t>ガイブ</t>
    </rPh>
    <phoneticPr fontId="3"/>
  </si>
  <si>
    <r>
      <rPr>
        <b/>
        <sz val="10"/>
        <color indexed="8"/>
        <rFont val="ＭＳ Ｐゴシック"/>
        <family val="3"/>
        <charset val="128"/>
      </rPr>
      <t>是正済</t>
    </r>
    <r>
      <rPr>
        <sz val="10"/>
        <color indexed="8"/>
        <rFont val="ＭＳ Ｐゴシック"/>
        <family val="3"/>
        <charset val="128"/>
      </rPr>
      <t xml:space="preserve">
 【屋上等】</t>
    </r>
    <rPh sb="6" eb="8">
      <t>オクジョウ</t>
    </rPh>
    <rPh sb="8" eb="9">
      <t>ナド</t>
    </rPh>
    <phoneticPr fontId="3"/>
  </si>
  <si>
    <r>
      <rPr>
        <b/>
        <sz val="10"/>
        <color indexed="8"/>
        <rFont val="ＭＳ Ｐゴシック"/>
        <family val="3"/>
        <charset val="128"/>
      </rPr>
      <t>是正済</t>
    </r>
    <r>
      <rPr>
        <sz val="10"/>
        <color indexed="8"/>
        <rFont val="ＭＳ Ｐゴシック"/>
        <family val="3"/>
        <charset val="128"/>
      </rPr>
      <t xml:space="preserve">
 【内部】</t>
    </r>
    <rPh sb="6" eb="8">
      <t>ナイブ</t>
    </rPh>
    <phoneticPr fontId="3"/>
  </si>
  <si>
    <r>
      <rPr>
        <b/>
        <sz val="10"/>
        <color indexed="8"/>
        <rFont val="ＭＳ Ｐゴシック"/>
        <family val="3"/>
        <charset val="128"/>
      </rPr>
      <t>是正済</t>
    </r>
    <r>
      <rPr>
        <sz val="10"/>
        <color indexed="8"/>
        <rFont val="ＭＳ Ｐゴシック"/>
        <family val="3"/>
        <charset val="128"/>
      </rPr>
      <t xml:space="preserve">
 【避難】</t>
    </r>
    <rPh sb="6" eb="8">
      <t>ヒナン</t>
    </rPh>
    <phoneticPr fontId="3"/>
  </si>
  <si>
    <r>
      <rPr>
        <b/>
        <sz val="10"/>
        <color indexed="8"/>
        <rFont val="ＭＳ Ｐゴシック"/>
        <family val="3"/>
        <charset val="128"/>
      </rPr>
      <t>是正済</t>
    </r>
    <r>
      <rPr>
        <sz val="10"/>
        <color indexed="8"/>
        <rFont val="ＭＳ Ｐゴシック"/>
        <family val="3"/>
        <charset val="128"/>
      </rPr>
      <t xml:space="preserve">
 【その他】</t>
    </r>
    <rPh sb="8" eb="9">
      <t>ホカ</t>
    </rPh>
    <phoneticPr fontId="3"/>
  </si>
  <si>
    <r>
      <t xml:space="preserve">是正度合集計
</t>
    </r>
    <r>
      <rPr>
        <sz val="10"/>
        <color indexed="8"/>
        <rFont val="ＭＳ Ｐゴシック"/>
        <family val="3"/>
        <charset val="128"/>
      </rPr>
      <t>【◎，○，△】</t>
    </r>
    <rPh sb="0" eb="2">
      <t>ゼセイ</t>
    </rPh>
    <rPh sb="2" eb="4">
      <t>ドアイ</t>
    </rPh>
    <rPh sb="4" eb="6">
      <t>シュウケイ</t>
    </rPh>
    <phoneticPr fontId="3"/>
  </si>
  <si>
    <t>是正（計画）提出
（または報告）日
201○/月/日</t>
    <rPh sb="0" eb="2">
      <t>ゼセイ</t>
    </rPh>
    <rPh sb="3" eb="5">
      <t>ケイカク</t>
    </rPh>
    <rPh sb="6" eb="8">
      <t>テイシュツ</t>
    </rPh>
    <rPh sb="13" eb="15">
      <t>ホウコク</t>
    </rPh>
    <rPh sb="16" eb="17">
      <t>ヒ</t>
    </rPh>
    <rPh sb="23" eb="24">
      <t>ツキ</t>
    </rPh>
    <rPh sb="25" eb="26">
      <t>ヒ</t>
    </rPh>
    <phoneticPr fontId="3"/>
  </si>
  <si>
    <t>備　考</t>
    <rPh sb="0" eb="1">
      <t>ビ</t>
    </rPh>
    <rPh sb="2" eb="3">
      <t>コウ</t>
    </rPh>
    <phoneticPr fontId="3"/>
  </si>
  <si>
    <t>石綿添加建材
使用の有無
有（措置有）：○
有（措置無）：×
無は記入しない</t>
    <rPh sb="0" eb="2">
      <t>セキメン</t>
    </rPh>
    <rPh sb="2" eb="4">
      <t>テンカ</t>
    </rPh>
    <rPh sb="4" eb="6">
      <t>ケンザイ</t>
    </rPh>
    <rPh sb="7" eb="9">
      <t>シヨウ</t>
    </rPh>
    <rPh sb="10" eb="12">
      <t>ウム</t>
    </rPh>
    <rPh sb="14" eb="15">
      <t>ユウ</t>
    </rPh>
    <rPh sb="16" eb="18">
      <t>ソチ</t>
    </rPh>
    <rPh sb="18" eb="19">
      <t>アリ</t>
    </rPh>
    <rPh sb="23" eb="24">
      <t>アリ</t>
    </rPh>
    <rPh sb="25" eb="27">
      <t>ソチ</t>
    </rPh>
    <rPh sb="27" eb="28">
      <t>ム</t>
    </rPh>
    <rPh sb="32" eb="33">
      <t>ム</t>
    </rPh>
    <rPh sb="34" eb="36">
      <t>キニュウ</t>
    </rPh>
    <phoneticPr fontId="3"/>
  </si>
  <si>
    <t>使用箇所</t>
    <rPh sb="0" eb="2">
      <t>シヨウ</t>
    </rPh>
    <rPh sb="2" eb="4">
      <t>カショ</t>
    </rPh>
    <phoneticPr fontId="3"/>
  </si>
  <si>
    <t>全部</t>
    <rPh sb="0" eb="2">
      <t>ゼンブ</t>
    </rPh>
    <phoneticPr fontId="3"/>
  </si>
  <si>
    <t>一部</t>
    <rPh sb="0" eb="2">
      <t>イチブ</t>
    </rPh>
    <phoneticPr fontId="3"/>
  </si>
  <si>
    <t>報告件数</t>
    <rPh sb="0" eb="2">
      <t>ホウコク</t>
    </rPh>
    <rPh sb="2" eb="4">
      <t>ケンスウ</t>
    </rPh>
    <phoneticPr fontId="3"/>
  </si>
  <si>
    <t>地盤</t>
    <rPh sb="0" eb="2">
      <t>ジバン</t>
    </rPh>
    <phoneticPr fontId="3"/>
  </si>
  <si>
    <t>敷地</t>
    <rPh sb="0" eb="2">
      <t>シキチ</t>
    </rPh>
    <phoneticPr fontId="3"/>
  </si>
  <si>
    <t>敷地内の通路</t>
    <rPh sb="0" eb="2">
      <t>シキチ</t>
    </rPh>
    <rPh sb="2" eb="3">
      <t>ナイ</t>
    </rPh>
    <rPh sb="4" eb="6">
      <t>ツウロ</t>
    </rPh>
    <phoneticPr fontId="3"/>
  </si>
  <si>
    <t>擁壁</t>
    <rPh sb="0" eb="2">
      <t>ヨウヘキ</t>
    </rPh>
    <phoneticPr fontId="3"/>
  </si>
  <si>
    <t>土台</t>
    <rPh sb="0" eb="2">
      <t>ドダイ</t>
    </rPh>
    <phoneticPr fontId="3"/>
  </si>
  <si>
    <t>外壁</t>
    <rPh sb="0" eb="2">
      <t>ガイヘキ</t>
    </rPh>
    <phoneticPr fontId="3"/>
  </si>
  <si>
    <t>屋上面</t>
    <rPh sb="0" eb="2">
      <t>オクジョウ</t>
    </rPh>
    <rPh sb="2" eb="3">
      <t>メン</t>
    </rPh>
    <phoneticPr fontId="3"/>
  </si>
  <si>
    <t>屋上廻り</t>
    <rPh sb="0" eb="2">
      <t>オクジョウ</t>
    </rPh>
    <rPh sb="2" eb="3">
      <t>マワ</t>
    </rPh>
    <phoneticPr fontId="3"/>
  </si>
  <si>
    <t>屋根</t>
    <rPh sb="0" eb="2">
      <t>ヤネ</t>
    </rPh>
    <phoneticPr fontId="3"/>
  </si>
  <si>
    <t>機器及び工作物</t>
    <rPh sb="0" eb="2">
      <t>キキ</t>
    </rPh>
    <rPh sb="2" eb="3">
      <t>オヨ</t>
    </rPh>
    <rPh sb="4" eb="7">
      <t>コウサクブツ</t>
    </rPh>
    <phoneticPr fontId="3"/>
  </si>
  <si>
    <t>壁の室内に面する部分</t>
    <rPh sb="0" eb="1">
      <t>カベ</t>
    </rPh>
    <rPh sb="2" eb="4">
      <t>シツナイ</t>
    </rPh>
    <rPh sb="5" eb="6">
      <t>メン</t>
    </rPh>
    <rPh sb="8" eb="10">
      <t>ブブン</t>
    </rPh>
    <phoneticPr fontId="3"/>
  </si>
  <si>
    <t>防火設備</t>
    <rPh sb="0" eb="2">
      <t>ボウカ</t>
    </rPh>
    <rPh sb="2" eb="4">
      <t>セツビ</t>
    </rPh>
    <phoneticPr fontId="3"/>
  </si>
  <si>
    <t>照明器具・懸垂物等</t>
    <rPh sb="0" eb="2">
      <t>ショウメイ</t>
    </rPh>
    <rPh sb="2" eb="4">
      <t>キグ</t>
    </rPh>
    <rPh sb="5" eb="7">
      <t>ケンスイ</t>
    </rPh>
    <rPh sb="7" eb="8">
      <t>ブツ</t>
    </rPh>
    <rPh sb="8" eb="9">
      <t>トウ</t>
    </rPh>
    <phoneticPr fontId="3"/>
  </si>
  <si>
    <t>居室の採光及び換気</t>
    <rPh sb="0" eb="2">
      <t>キョシツ</t>
    </rPh>
    <rPh sb="3" eb="5">
      <t>サイコウ</t>
    </rPh>
    <rPh sb="5" eb="6">
      <t>オヨ</t>
    </rPh>
    <rPh sb="7" eb="9">
      <t>カンキ</t>
    </rPh>
    <phoneticPr fontId="3"/>
  </si>
  <si>
    <t>石綿等を添加した建築材料</t>
    <rPh sb="0" eb="2">
      <t>セキメン</t>
    </rPh>
    <rPh sb="2" eb="3">
      <t>トウ</t>
    </rPh>
    <rPh sb="4" eb="6">
      <t>テンカ</t>
    </rPh>
    <rPh sb="8" eb="10">
      <t>ケンチク</t>
    </rPh>
    <rPh sb="10" eb="12">
      <t>ザイリョウ</t>
    </rPh>
    <phoneticPr fontId="3"/>
  </si>
  <si>
    <t>令第120条第2項の通路</t>
    <rPh sb="0" eb="1">
      <t>レイ</t>
    </rPh>
    <rPh sb="1" eb="2">
      <t>ダイ</t>
    </rPh>
    <rPh sb="5" eb="6">
      <t>ジョウ</t>
    </rPh>
    <rPh sb="6" eb="7">
      <t>ダイ</t>
    </rPh>
    <rPh sb="8" eb="9">
      <t>コウ</t>
    </rPh>
    <rPh sb="10" eb="12">
      <t>ツウロ</t>
    </rPh>
    <phoneticPr fontId="3"/>
  </si>
  <si>
    <t>出入口</t>
    <rPh sb="0" eb="2">
      <t>デイ</t>
    </rPh>
    <rPh sb="2" eb="3">
      <t>グチ</t>
    </rPh>
    <phoneticPr fontId="3"/>
  </si>
  <si>
    <t>排煙設備等</t>
    <rPh sb="0" eb="2">
      <t>ハイエン</t>
    </rPh>
    <rPh sb="2" eb="4">
      <t>セツビ</t>
    </rPh>
    <rPh sb="4" eb="5">
      <t>トウ</t>
    </rPh>
    <phoneticPr fontId="3"/>
  </si>
  <si>
    <t>その他の設備等</t>
    <rPh sb="2" eb="3">
      <t>タ</t>
    </rPh>
    <rPh sb="4" eb="6">
      <t>セツビ</t>
    </rPh>
    <rPh sb="6" eb="7">
      <t>トウ</t>
    </rPh>
    <phoneticPr fontId="3"/>
  </si>
  <si>
    <t>特殊な構造等</t>
    <rPh sb="0" eb="2">
      <t>トクシュ</t>
    </rPh>
    <rPh sb="3" eb="5">
      <t>コウゾウ</t>
    </rPh>
    <rPh sb="5" eb="6">
      <t>トウ</t>
    </rPh>
    <phoneticPr fontId="3"/>
  </si>
  <si>
    <t>避雷設備</t>
    <rPh sb="0" eb="2">
      <t>ヒライ</t>
    </rPh>
    <rPh sb="2" eb="4">
      <t>セツビ</t>
    </rPh>
    <phoneticPr fontId="3"/>
  </si>
  <si>
    <t>屋上周り</t>
    <rPh sb="0" eb="2">
      <t>オクジョウ</t>
    </rPh>
    <rPh sb="2" eb="3">
      <t>マワ</t>
    </rPh>
    <phoneticPr fontId="3"/>
  </si>
  <si>
    <t>映画館</t>
    <rPh sb="0" eb="3">
      <t>エイガカン</t>
    </rPh>
    <phoneticPr fontId="3"/>
  </si>
  <si>
    <t>不明</t>
    <rPh sb="0" eb="2">
      <t>フメイ</t>
    </rPh>
    <phoneticPr fontId="3"/>
  </si>
  <si>
    <t>△</t>
    <phoneticPr fontId="3"/>
  </si>
  <si>
    <r>
      <t>管理者住所</t>
    </r>
    <r>
      <rPr>
        <sz val="11"/>
        <color indexed="10"/>
        <rFont val="ＭＳ Ｐゴシック"/>
        <family val="3"/>
        <charset val="128"/>
      </rPr>
      <t>（赤：修正済み）</t>
    </r>
    <rPh sb="6" eb="7">
      <t>アカ</t>
    </rPh>
    <rPh sb="8" eb="10">
      <t>シュウセイ</t>
    </rPh>
    <rPh sb="10" eb="11">
      <t>ス</t>
    </rPh>
    <phoneticPr fontId="3"/>
  </si>
  <si>
    <r>
      <t>会社名</t>
    </r>
    <r>
      <rPr>
        <sz val="11"/>
        <color indexed="10"/>
        <rFont val="ＭＳ Ｐゴシック"/>
        <family val="3"/>
        <charset val="128"/>
      </rPr>
      <t>（赤：修正済み）</t>
    </r>
    <rPh sb="6" eb="8">
      <t>シュウセイ</t>
    </rPh>
    <phoneticPr fontId="3"/>
  </si>
  <si>
    <r>
      <t>管理者氏名</t>
    </r>
    <r>
      <rPr>
        <sz val="11"/>
        <color indexed="10"/>
        <rFont val="ＭＳ Ｐゴシック"/>
        <family val="3"/>
        <charset val="128"/>
      </rPr>
      <t>（赤：修正済み）</t>
    </r>
    <rPh sb="8" eb="10">
      <t>シュウセイ</t>
    </rPh>
    <phoneticPr fontId="3"/>
  </si>
  <si>
    <r>
      <t>建物名称</t>
    </r>
    <r>
      <rPr>
        <sz val="11"/>
        <color indexed="10"/>
        <rFont val="ＭＳ Ｐゴシック"/>
        <family val="3"/>
        <charset val="128"/>
      </rPr>
      <t>（赤：修正済み）</t>
    </r>
    <phoneticPr fontId="3"/>
  </si>
  <si>
    <r>
      <rPr>
        <b/>
        <sz val="12"/>
        <rFont val="ＭＳ Ｐゴシック"/>
        <family val="3"/>
        <charset val="128"/>
      </rPr>
      <t>報告，提出，
または判明日</t>
    </r>
    <r>
      <rPr>
        <b/>
        <sz val="12"/>
        <color indexed="10"/>
        <rFont val="ＭＳ Ｐゴシック"/>
        <family val="3"/>
        <charset val="128"/>
      </rPr>
      <t xml:space="preserve">
赤：期限後</t>
    </r>
    <rPh sb="0" eb="2">
      <t>ホウコク</t>
    </rPh>
    <rPh sb="3" eb="5">
      <t>テイシュツ</t>
    </rPh>
    <rPh sb="10" eb="12">
      <t>ハンメイ</t>
    </rPh>
    <rPh sb="12" eb="13">
      <t>ビ</t>
    </rPh>
    <rPh sb="14" eb="15">
      <t>アカ</t>
    </rPh>
    <rPh sb="16" eb="18">
      <t>キゲン</t>
    </rPh>
    <rPh sb="18" eb="19">
      <t>ゴ</t>
    </rPh>
    <phoneticPr fontId="3"/>
  </si>
  <si>
    <t>第三十六号の二様式（第五条関係）（Ａ４）</t>
  </si>
  <si>
    <t>定期調査報告書</t>
  </si>
  <si>
    <t>（第一面）</t>
  </si>
  <si>
    <t>事実に相違ありません。</t>
  </si>
  <si>
    <t>【１．所有者】</t>
  </si>
  <si>
    <t>　　【イ．氏名のフリガナ】</t>
  </si>
  <si>
    <t>　　【ロ．氏名】</t>
  </si>
  <si>
    <t>　　【ハ．郵便番号】</t>
  </si>
  <si>
    <t>　　【ニ．住所】</t>
  </si>
  <si>
    <t>　　【ホ．電話番号】</t>
  </si>
  <si>
    <t>【２．管理者】</t>
  </si>
  <si>
    <t>【３．調査者】</t>
  </si>
  <si>
    <t>　（代表となる調査者）</t>
  </si>
  <si>
    <t>　　【イ．資格】</t>
  </si>
  <si>
    <t>　　【ロ．氏名のフリガナ】</t>
  </si>
  <si>
    <t>　　【ハ．氏名】</t>
  </si>
  <si>
    <t>　　【ニ．勤務先】</t>
  </si>
  <si>
    <t>　　【ホ．郵便番号】</t>
  </si>
  <si>
    <t>　　【ヘ．所在地】</t>
  </si>
  <si>
    <t>　　【ト．電話番号】</t>
  </si>
  <si>
    <t>　（その他の調査者）</t>
  </si>
  <si>
    <t>【４．報告対象建築物】</t>
  </si>
  <si>
    <t>　　【イ．所在地】</t>
  </si>
  <si>
    <t>　　【ロ．名称のフリガナ】</t>
  </si>
  <si>
    <t>　　【ハ．名称】</t>
  </si>
  <si>
    <t>【５．調査による指摘の概要】</t>
  </si>
  <si>
    <t>　　【ロ．指摘の概要】</t>
  </si>
  <si>
    <t>　　【ニ．その他特記事項】</t>
  </si>
  <si>
    <t>第　　　　　　　　　号</t>
  </si>
  <si>
    <t>（第二面）</t>
  </si>
  <si>
    <t>建築物及びその敷地に関する事項</t>
  </si>
  <si>
    <t>【１．敷地の位置】</t>
  </si>
  <si>
    <t>【２．建築物及びその敷地の概要】</t>
  </si>
  <si>
    <t>【７．備考】</t>
  </si>
  <si>
    <t>（第三面）</t>
  </si>
  <si>
    <t>調査等の概要</t>
  </si>
  <si>
    <t>【２．調査の状況】</t>
  </si>
  <si>
    <t>　（敷地及び地盤）</t>
  </si>
  <si>
    <t>　（建築物の外部）</t>
  </si>
  <si>
    <t>　（屋上及び屋根）</t>
  </si>
  <si>
    <t>　（建築物の内部）</t>
  </si>
  <si>
    <t>　（避難施設等）</t>
  </si>
  <si>
    <t>　（その他）</t>
  </si>
  <si>
    <t>【３．石綿を添加した建築材料の調査状況】　　　　　　　（該当する室）</t>
  </si>
  <si>
    <t>【６．備考】</t>
  </si>
  <si>
    <t>　　　　　　　　　　　　　　　　　　　　　　　　　　　　　　　</t>
    <phoneticPr fontId="3"/>
  </si>
  <si>
    <t>　建築基準法第12条第１項の規定による定期調査の結果を報告します。この報告書に記載の事項は，</t>
  </si>
  <si>
    <t>【５．増築，改築，用途変更等の経過】</t>
  </si>
  <si>
    <t>考えられる原因</t>
  </si>
  <si>
    <t>改善措置の概要等</t>
  </si>
  <si>
    <t>（第四面）</t>
    <phoneticPr fontId="3"/>
  </si>
  <si>
    <t>建築物等に係る不具合等の状況</t>
    <phoneticPr fontId="3"/>
  </si>
  <si>
    <t>係員氏名</t>
    <rPh sb="2" eb="4">
      <t>シメイ</t>
    </rPh>
    <phoneticPr fontId="3"/>
  </si>
  <si>
    <t>不具合等を把握した年月</t>
    <phoneticPr fontId="3"/>
  </si>
  <si>
    <t xml:space="preserve"> 改善（予定）年月</t>
    <phoneticPr fontId="3"/>
  </si>
  <si>
    <t>不具合等の概要</t>
    <phoneticPr fontId="3"/>
  </si>
  <si>
    <t>（注意）</t>
  </si>
  <si>
    <t>１．各面共通関係</t>
  </si>
  <si>
    <t>②　数字は算用数字を、単位はメートル法を用いてください。</t>
  </si>
  <si>
    <t>③　記入欄が不足する場合は、枠を拡大、行を追加して記入するか、別紙に必要な事項を記入し添えてください。</t>
  </si>
  <si>
    <t>２．第一面関係</t>
  </si>
  <si>
    <t>①　報告者又は調査者の氏名の記載を自署で行う場合においては、押印を省略することができます。</t>
  </si>
  <si>
    <t>②　調査者が２人以上のときは、代表となる調査者を調査者氏名欄に記入してください。</t>
  </si>
  <si>
    <t>③　１欄及び２欄は、所有者又は管理者が法人のときは、「ロ」はそれぞれ法人の名称及び代表者氏名を、「ニ」はそれぞれ法人の所在地を記入してください。</t>
  </si>
  <si>
    <t>④　３欄は、代表となる調査者及び当該建築物の調査を行ったすべての調査者について記入してください。当該建築物の調査を行った調査者が１人の場合は、その他の調査者欄は削除して構いません。</t>
  </si>
  <si>
    <t>⑤　３欄の「イ」は、調査者の有する資格について記入してください。調査者が特定建築物調査員である場合は、特定建築物調査員資格者証の交付番号を「特定建築物調査員」の番号欄に記入してください。</t>
  </si>
  <si>
    <t>⑥　３欄の「ニ」は、調査者が法人に勤務している場合は、調査者の勤務先について記入し、勤務先が建築士事務所のときは、事務所登録番号を併せて記入してください。</t>
  </si>
  <si>
    <t>⑦　３欄の「ホ」から「ト」までは、調査者が法人に勤務している場合は、調査者の勤務先について記入し、調査者が法人に勤務していない場合は、調査者の住所について記入してください。</t>
  </si>
  <si>
    <t>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</si>
  <si>
    <t>⑨　５欄の「ロ」は、指摘された事項のうち特に報告すべき事項があれば記入してください。</t>
  </si>
  <si>
    <t>⑩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</si>
  <si>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⑪　５欄の「ニ」は、指摘された事項以外に特に報告すべき事項があれば記入してください。</t>
  </si>
  <si>
    <t>３．第二面関係</t>
  </si>
  <si>
    <t>①　この書類は、建築物ごとに作成してください。</t>
  </si>
  <si>
    <t>②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下さい。</t>
  </si>
  <si>
    <t>③　１欄の「ロ」は、該当する用途地域名を全て記入してください。</t>
  </si>
  <si>
    <t>④　２欄の「イ」は、該当する全てのチェックボックスに「レ」マークを入れてください。なお、その他の構造からなる場合には、「その他」のチェックボックスに「レ」マークを入れ、併せて具体的な構造を記入してください。</t>
  </si>
  <si>
    <t>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下さい。該当する用途が複数あるときは、それらを全て記入してください。</t>
  </si>
  <si>
    <t>⑥　３欄の「ロ」は、「イ」の用途ごとに床面積の合計を記入してください。</t>
  </si>
  <si>
    <t>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</si>
  <si>
    <t>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</si>
  <si>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⑨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</si>
  <si>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⑩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</si>
  <si>
    <t>⑪　６欄の「ハ」は、直近の完了検査について、当該完了検査に要した図書の全部又は一部があるときは「有」のチェックボックスに「レ」マークを入れてください。</t>
  </si>
  <si>
    <t>⑫　６欄の「ニ」は、（注意）⑩に準じて記入してください。</t>
  </si>
  <si>
    <t>⑬　６欄の「ホ」は、建築基準法第８条第２項に規定する維持保全に関する準則又は計画について記入してください。</t>
  </si>
  <si>
    <t>⑭　６欄の「ヘ」は、前回の定期調査の結果を記録した書類の保存の有無について記入してください。</t>
  </si>
  <si>
    <t>⑮　建築基準法第86条の８又は同法第87条の２の規定の適用を受けている場合において、７欄にその旨を記載してください。</t>
  </si>
  <si>
    <t>⑯　ここに書き表せない事項で特に報告すべき事項は、７欄又は別紙に記載して添えてください。</t>
  </si>
  <si>
    <t>４．第三面関係</t>
  </si>
  <si>
    <t>①　この書類は、建築物ごとに、当該建築物の敷地、構造及び建築設備の状況（別途建築設備の検査を行っている場合は建築設備の設置の状況に係るものに限る。）に関する調査の結果について作成してください。</t>
  </si>
  <si>
    <t>②　１欄の「イ」は、調査が終了した年月日を記入してください。</t>
  </si>
  <si>
    <t>③　１欄の「ロ」から「ホ」までは、報告の対象となっていない場合には「未実施」のチェックボックスに「レ」マークを入れてください。</t>
  </si>
  <si>
    <t>④　１欄の「ハ」から「ホ」までは、直前の報告について、それぞれ記入してください。</t>
  </si>
  <si>
    <t>⑤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</si>
  <si>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⑥　２欄の「イ」の「要是正の指摘あり」のチェックボックスに「レ」マークを入れたとき（「既存不適格」のチェックボックスに「レ」マークを入れたときを除く。）は、「ロ」に指摘の概要を記入して下さい。</t>
  </si>
  <si>
    <t>⑦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</si>
  <si>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⑧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</si>
  <si>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⑨　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</si>
  <si>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⑩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</si>
  <si>
    <t>⑪　各欄に掲げられている項目以外で特に報告すべき事項は、６欄又は別紙に記入して添えてください。</t>
  </si>
  <si>
    <t>５．第四面関係</t>
  </si>
  <si>
    <t>①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</si>
  <si>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②　「不具合等を把握した年月」欄は、当該不具合等を把握した年月を記入してください。</t>
  </si>
  <si>
    <t>③　「不具合等の概要」欄は、当該不具合等の概要を記入してください。</t>
  </si>
  <si>
    <t>④　「考えられる原因」欄は、当該不具合等が生じた原因として考えられるものを記入してください。</t>
  </si>
  <si>
    <t>⑤　「改善（予定）年月」欄は、既に改善を実施している場合には実施年月を、改善を行う予定がある場合には改善予定年月を記入し、改善を行う予定がない場合には「－」マークを記入してください。</t>
  </si>
  <si>
    <t>⑥　「改善措置の概要等」欄は、既に改善を実施している場合又は改善を行う予定がある場合に、具体的措置の概要を記入してください。</t>
  </si>
  <si>
    <t>報告者氏名　</t>
    <phoneticPr fontId="3"/>
  </si>
  <si>
    <t>　　　　　　　　　　　　　　　　　　　　　　　　　　　　　　　　　　　　　</t>
    <phoneticPr fontId="3"/>
  </si>
  <si>
    <t>調査者氏名</t>
    <rPh sb="0" eb="2">
      <t>チョウサ</t>
    </rPh>
    <rPh sb="2" eb="3">
      <t>シャ</t>
    </rPh>
    <rPh sb="3" eb="5">
      <t>シメイ</t>
    </rPh>
    <phoneticPr fontId="3"/>
  </si>
  <si>
    <t>　　　　　　　　　　　　　　　</t>
    <phoneticPr fontId="3"/>
  </si>
  <si>
    <t>号</t>
    <phoneticPr fontId="3"/>
  </si>
  <si>
    <t>　特定建築物調査員</t>
    <phoneticPr fontId="3"/>
  </si>
  <si>
    <t>　　　　　　　　　　　　　　　　　　　　　　　　　　　</t>
    <phoneticPr fontId="3"/>
  </si>
  <si>
    <t>第</t>
    <phoneticPr fontId="3"/>
  </si>
  <si>
    <t>要是正の指摘あり　　（</t>
    <phoneticPr fontId="3"/>
  </si>
  <si>
    <t>指摘なし</t>
    <phoneticPr fontId="3"/>
  </si>
  <si>
    <t>■</t>
    <phoneticPr fontId="3"/>
  </si>
  <si>
    <t>□</t>
  </si>
  <si>
    <t>□</t>
    <phoneticPr fontId="3"/>
  </si>
  <si>
    <t>一級</t>
    <rPh sb="0" eb="2">
      <t>イッキュウ</t>
    </rPh>
    <phoneticPr fontId="3"/>
  </si>
  <si>
    <t>二級</t>
    <rPh sb="0" eb="2">
      <t>2キュウ</t>
    </rPh>
    <phoneticPr fontId="3"/>
  </si>
  <si>
    <t>北海道</t>
    <rPh sb="0" eb="3">
      <t>ホッカイドウ</t>
    </rPh>
    <phoneticPr fontId="3"/>
  </si>
  <si>
    <t>青森県</t>
    <rPh sb="0" eb="3">
      <t>アオモリケン</t>
    </rPh>
    <phoneticPr fontId="3"/>
  </si>
  <si>
    <t>岩手県</t>
    <rPh sb="0" eb="3">
      <t>イワテケン</t>
    </rPh>
    <phoneticPr fontId="3"/>
  </si>
  <si>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</si>
  <si>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</si>
  <si>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</si>
  <si>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</si>
  <si>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</si>
  <si>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</si>
  <si>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</si>
  <si>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</si>
  <si>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</si>
  <si>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</si>
  <si>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</si>
  <si>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</si>
  <si>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</si>
  <si>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</si>
  <si>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</si>
  <si>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</si>
  <si>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</si>
  <si>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</si>
  <si>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</si>
  <si>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</si>
  <si>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</si>
  <si>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</si>
  <si>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</si>
  <si>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</si>
  <si>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</si>
  <si>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</si>
  <si>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</si>
  <si>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</si>
  <si>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</si>
  <si>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</si>
  <si>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</si>
  <si>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</si>
  <si>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</si>
  <si>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</si>
  <si>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</si>
  <si>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</si>
  <si>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</si>
  <si>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</si>
  <si>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</si>
  <si>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</si>
  <si>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</si>
  <si>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</si>
  <si>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</si>
  <si>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</si>
  <si>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【イ．指摘の内容】　</t>
    <phoneticPr fontId="3"/>
  </si>
  <si>
    <t>　　【ハ．改善予定の有無】　</t>
    <phoneticPr fontId="3"/>
  </si>
  <si>
    <t>・受付欄</t>
    <phoneticPr fontId="3"/>
  </si>
  <si>
    <t>・特記欄</t>
    <phoneticPr fontId="3"/>
  </si>
  <si>
    <t>・整理番号欄</t>
    <phoneticPr fontId="3"/>
  </si>
  <si>
    <t>（記入不要）</t>
    <rPh sb="1" eb="5">
      <t>キニュウフヨウ</t>
    </rPh>
    <phoneticPr fontId="3"/>
  </si>
  <si>
    <t>第一種低層住居専用地域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</si>
  <si>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</si>
  <si>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</si>
  <si>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</si>
  <si>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</si>
  <si>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</si>
  <si>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</si>
  <si>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</si>
  <si>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</si>
  <si>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</si>
  <si>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</si>
  <si>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階</t>
    <phoneticPr fontId="3"/>
  </si>
  <si>
    <t>防火地域</t>
    <rPh sb="0" eb="2">
      <t>ボウカ</t>
    </rPh>
    <rPh sb="2" eb="4">
      <t>チイキ</t>
    </rPh>
    <phoneticPr fontId="3"/>
  </si>
  <si>
    <t>準防火地域</t>
    <rPh sb="0" eb="1">
      <t>ジュン</t>
    </rPh>
    <rPh sb="1" eb="3">
      <t>ボウカ</t>
    </rPh>
    <rPh sb="3" eb="5">
      <t>チイキ</t>
    </rPh>
    <phoneticPr fontId="3"/>
  </si>
  <si>
    <t>法２２条区域</t>
    <rPh sb="0" eb="1">
      <t>ホウ</t>
    </rPh>
    <rPh sb="3" eb="4">
      <t>ジョウ</t>
    </rPh>
    <rPh sb="4" eb="6">
      <t>クイキ</t>
    </rPh>
    <phoneticPr fontId="3"/>
  </si>
  <si>
    <t>鉄筋コンクリート造</t>
    <phoneticPr fontId="3"/>
  </si>
  <si>
    <t>鉄骨鉄筋コンクリート造</t>
    <phoneticPr fontId="3"/>
  </si>
  <si>
    <t>鉄骨造</t>
    <phoneticPr fontId="3"/>
  </si>
  <si>
    <t>　　【ハ．敷地面積】</t>
    <phoneticPr fontId="3"/>
  </si>
  <si>
    <t>㎡</t>
    <phoneticPr fontId="3"/>
  </si>
  <si>
    <t>　　【ニ．建築面積】</t>
    <phoneticPr fontId="3"/>
  </si>
  <si>
    <t>　　【ホ．延べ面積】</t>
    <phoneticPr fontId="3"/>
  </si>
  <si>
    <t>　　　　　　　　　　　</t>
    <phoneticPr fontId="3"/>
  </si>
  <si>
    <t>（</t>
    <phoneticPr fontId="3"/>
  </si>
  <si>
    <t>）　　　　　（</t>
    <phoneticPr fontId="3"/>
  </si>
  <si>
    <t>㎡）</t>
    <phoneticPr fontId="3"/>
  </si>
  <si>
    <t>　　　　　　　　　　　　　</t>
    <phoneticPr fontId="3"/>
  </si>
  <si>
    <t>　　　　　　　　　　　　</t>
    <phoneticPr fontId="3"/>
  </si>
  <si>
    <t>　　　　　　　　　　　　　　　　　</t>
    <phoneticPr fontId="3"/>
  </si>
  <si>
    <t>　　　　　　　　　</t>
    <phoneticPr fontId="3"/>
  </si>
  <si>
    <t>　　　　　　　　　　　　　　　　　　</t>
    <phoneticPr fontId="3"/>
  </si>
  <si>
    <t>　　　　　　　　　　　　　　</t>
    <phoneticPr fontId="3"/>
  </si>
  <si>
    <t>既存不適格）</t>
    <phoneticPr fontId="3"/>
  </si>
  <si>
    <t>　　【ロ．用途別】</t>
    <phoneticPr fontId="3"/>
  </si>
  <si>
    <t>耐火性能検証法　</t>
    <phoneticPr fontId="3"/>
  </si>
  <si>
    <t>防火区画検証法</t>
    <phoneticPr fontId="3"/>
  </si>
  <si>
    <t>全館避難安全検証法</t>
    <phoneticPr fontId="3"/>
  </si>
  <si>
    <t>　　　　　　　　　　　　　　　　</t>
    <phoneticPr fontId="3"/>
  </si>
  <si>
    <t>有（令和　　年　　月に改善予定）</t>
    <rPh sb="0" eb="1">
      <t>アリ</t>
    </rPh>
    <phoneticPr fontId="3"/>
  </si>
  <si>
    <t>有（令和　　年　　月に改善予定）</t>
    <phoneticPr fontId="3"/>
  </si>
  <si>
    <t>無</t>
    <phoneticPr fontId="3"/>
  </si>
  <si>
    <t>有（飛散防止措置無）（　　　　　　　　　　　　</t>
    <rPh sb="0" eb="1">
      <t>アリ</t>
    </rPh>
    <phoneticPr fontId="3"/>
  </si>
  <si>
    <t>　）</t>
    <phoneticPr fontId="3"/>
  </si>
  <si>
    <t>有（飛散防止措置有）（　　　　　　　　　　　　</t>
    <phoneticPr fontId="3"/>
  </si>
  <si>
    <t>　　【イ．確認に要した図書】</t>
    <phoneticPr fontId="3"/>
  </si>
  <si>
    <t>有</t>
    <phoneticPr fontId="3"/>
  </si>
  <si>
    <t>有　　　　（</t>
    <phoneticPr fontId="3"/>
  </si>
  <si>
    <t>各階平面図あり）</t>
    <phoneticPr fontId="3"/>
  </si>
  <si>
    <t>　　【ロ．確認済証】</t>
    <phoneticPr fontId="3"/>
  </si>
  <si>
    <t>交付者</t>
    <phoneticPr fontId="3"/>
  </si>
  <si>
    <t>建築主事</t>
    <phoneticPr fontId="3"/>
  </si>
  <si>
    <t>　　【ハ．完了検査に要した図書】</t>
    <phoneticPr fontId="3"/>
  </si>
  <si>
    <t>　　【ニ．検査済証】</t>
    <phoneticPr fontId="3"/>
  </si>
  <si>
    <t>　　【ホ．維持保全に関する準則又は計画】</t>
    <phoneticPr fontId="3"/>
  </si>
  <si>
    <t>　　【ヘ．前回の調査に関する書類の写し】</t>
    <phoneticPr fontId="3"/>
  </si>
  <si>
    <t>対象外</t>
    <rPh sb="0" eb="3">
      <t>タイショウガイ</t>
    </rPh>
    <phoneticPr fontId="3"/>
  </si>
  <si>
    <t>　　【イ．今回の調査】　</t>
    <phoneticPr fontId="3"/>
  </si>
  <si>
    <t>令和</t>
    <rPh sb="0" eb="2">
      <t>レイワ</t>
    </rPh>
    <phoneticPr fontId="3"/>
  </si>
  <si>
    <t>　　【ロ．前回の調査】</t>
    <phoneticPr fontId="3"/>
  </si>
  <si>
    <t>未実施</t>
    <phoneticPr fontId="3"/>
  </si>
  <si>
    <t>　　【ハ．建築設備の検査】</t>
    <phoneticPr fontId="3"/>
  </si>
  <si>
    <t>　　【ニ．昇降機等の検査】</t>
    <phoneticPr fontId="3"/>
  </si>
  <si>
    <t>　　【ホ．防火設備の検査】</t>
    <phoneticPr fontId="3"/>
  </si>
  <si>
    <t>　　【イ．耐震診断の実施の有無】</t>
    <phoneticPr fontId="3"/>
  </si>
  <si>
    <t>無（令和　　年　　月に実施予定）</t>
    <phoneticPr fontId="3"/>
  </si>
  <si>
    <t>対象外</t>
    <phoneticPr fontId="3"/>
  </si>
  <si>
    <t>　　【ロ．耐震改修の実施の有無】</t>
    <phoneticPr fontId="3"/>
  </si>
  <si>
    <t>　　【イ．不具合等】</t>
    <phoneticPr fontId="3"/>
  </si>
  <si>
    <t>　　【ロ．不具合等の記録】</t>
    <phoneticPr fontId="3"/>
  </si>
  <si>
    <t>　　【ハ．改善の状況】</t>
    <phoneticPr fontId="3"/>
  </si>
  <si>
    <t>実施済</t>
    <phoneticPr fontId="3"/>
  </si>
  <si>
    <t>予定なし</t>
    <phoneticPr fontId="3"/>
  </si>
  <si>
    <t>令和　　年　　月　　日</t>
    <phoneticPr fontId="3"/>
  </si>
  <si>
    <t>1-(1)</t>
    <phoneticPr fontId="3"/>
  </si>
  <si>
    <t>1-(2)</t>
  </si>
  <si>
    <t>1-(3)</t>
  </si>
  <si>
    <t>1-(4)</t>
  </si>
  <si>
    <t>1-(5)</t>
  </si>
  <si>
    <t>1-(6)</t>
  </si>
  <si>
    <t>1-(7)</t>
  </si>
  <si>
    <t>1-(8)</t>
  </si>
  <si>
    <t>1-(9)</t>
  </si>
  <si>
    <t>2-(1)</t>
    <phoneticPr fontId="3"/>
  </si>
  <si>
    <t>2-(2)</t>
  </si>
  <si>
    <t>2-(3)</t>
  </si>
  <si>
    <t>2-(4)</t>
  </si>
  <si>
    <t>2-(5)</t>
  </si>
  <si>
    <t>2-(6)</t>
  </si>
  <si>
    <t>2-(7)</t>
  </si>
  <si>
    <t>2-(8)</t>
  </si>
  <si>
    <t>2-(9)</t>
  </si>
  <si>
    <t>2-(10)</t>
  </si>
  <si>
    <t>2-(11)</t>
  </si>
  <si>
    <t>2-(12)</t>
  </si>
  <si>
    <t>2-(13)</t>
  </si>
  <si>
    <t>2-(14)</t>
  </si>
  <si>
    <t>2-(15)</t>
  </si>
  <si>
    <t>2-(16)</t>
  </si>
  <si>
    <t>2-(17)</t>
  </si>
  <si>
    <t>2-(18)</t>
  </si>
  <si>
    <t>3-(1)</t>
    <phoneticPr fontId="3"/>
  </si>
  <si>
    <t>3-(2)</t>
  </si>
  <si>
    <t>3-(3)</t>
  </si>
  <si>
    <t>3-(4)</t>
  </si>
  <si>
    <t>3-(5)</t>
  </si>
  <si>
    <t>3-(6)</t>
  </si>
  <si>
    <t>3-(7)</t>
  </si>
  <si>
    <t>3-(8)</t>
  </si>
  <si>
    <t>3-(9)</t>
  </si>
  <si>
    <t>4-(1)</t>
    <phoneticPr fontId="3"/>
  </si>
  <si>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</si>
  <si>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</si>
  <si>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</si>
  <si>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</si>
  <si>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</si>
  <si>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</si>
  <si>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</si>
  <si>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</si>
  <si>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</si>
  <si>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</si>
  <si>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</si>
  <si>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</si>
  <si>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</si>
  <si>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</si>
  <si>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</si>
  <si>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</si>
  <si>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</si>
  <si>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</si>
  <si>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</si>
  <si>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</si>
  <si>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</si>
  <si>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</si>
  <si>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</si>
  <si>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</si>
  <si>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</si>
  <si>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</si>
  <si>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</si>
  <si>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</si>
  <si>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</si>
  <si>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</si>
  <si>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</si>
  <si>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</si>
  <si>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</si>
  <si>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</si>
  <si>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</si>
  <si>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</si>
  <si>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</si>
  <si>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</si>
  <si>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</si>
  <si>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</si>
  <si>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</si>
  <si>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</si>
  <si>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</si>
  <si>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</si>
  <si>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</si>
  <si>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</si>
  <si>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5-(1)</t>
    <phoneticPr fontId="3"/>
  </si>
  <si>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</si>
  <si>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</si>
  <si>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</si>
  <si>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</si>
  <si>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</si>
  <si>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</si>
  <si>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</si>
  <si>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</si>
  <si>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</si>
  <si>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</si>
  <si>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</si>
  <si>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</si>
  <si>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</si>
  <si>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</si>
  <si>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</si>
  <si>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</si>
  <si>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</si>
  <si>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</si>
  <si>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</si>
  <si>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</si>
  <si>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</si>
  <si>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</si>
  <si>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</si>
  <si>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</si>
  <si>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</si>
  <si>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</si>
  <si>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</si>
  <si>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</si>
  <si>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</si>
  <si>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</si>
  <si>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</si>
  <si>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</si>
  <si>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</si>
  <si>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</si>
  <si>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</si>
  <si>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</si>
  <si>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</si>
  <si>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</si>
  <si>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</si>
  <si>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6-(1)</t>
    <phoneticPr fontId="3"/>
  </si>
  <si>
    <t>6-(2)</t>
  </si>
  <si>
    <t>6-(3)</t>
  </si>
  <si>
    <t>6-(4)</t>
  </si>
  <si>
    <t>6-(5)</t>
  </si>
  <si>
    <t>6-(6)</t>
  </si>
  <si>
    <t>6-(7)</t>
  </si>
  <si>
    <t>6-(8)</t>
  </si>
  <si>
    <t>6-(9)</t>
  </si>
  <si>
    <t>1-(3)～(5)</t>
    <phoneticPr fontId="3"/>
  </si>
  <si>
    <t>1-(6)～(7)</t>
    <phoneticPr fontId="3"/>
  </si>
  <si>
    <t>1-(8)～(9)</t>
    <phoneticPr fontId="3"/>
  </si>
  <si>
    <t>2-(1)～(2)</t>
    <phoneticPr fontId="3"/>
  </si>
  <si>
    <t>2-(3)～(4)</t>
    <phoneticPr fontId="3"/>
  </si>
  <si>
    <t>2-(5)～(18)</t>
    <phoneticPr fontId="3"/>
  </si>
  <si>
    <t>3-(2)～(4)</t>
    <phoneticPr fontId="3"/>
  </si>
  <si>
    <t>3-(6)～(7)</t>
    <phoneticPr fontId="3"/>
  </si>
  <si>
    <t>3-(8)～(9)</t>
    <phoneticPr fontId="3"/>
  </si>
  <si>
    <t>4-(1)～(5)</t>
    <phoneticPr fontId="3"/>
  </si>
  <si>
    <t>4-(6)～(16)</t>
    <phoneticPr fontId="3"/>
  </si>
  <si>
    <t>4-(17)～(22)</t>
    <phoneticPr fontId="3"/>
  </si>
  <si>
    <t>4-(23)～(25)</t>
    <phoneticPr fontId="3"/>
  </si>
  <si>
    <t>4-(26)～(33)</t>
    <phoneticPr fontId="3"/>
  </si>
  <si>
    <t>4-(34)～(35)</t>
    <phoneticPr fontId="3"/>
  </si>
  <si>
    <t>4-(36)～(37)</t>
    <phoneticPr fontId="3"/>
  </si>
  <si>
    <t>4-(38)～(43)</t>
    <phoneticPr fontId="3"/>
  </si>
  <si>
    <t>4-(44)～(47)</t>
    <phoneticPr fontId="3"/>
  </si>
  <si>
    <t>5-(2)～(3)</t>
    <phoneticPr fontId="3"/>
  </si>
  <si>
    <t>5-(4)～(5)</t>
    <phoneticPr fontId="3"/>
  </si>
  <si>
    <t>5-(7)～(10)</t>
    <phoneticPr fontId="3"/>
  </si>
  <si>
    <t>5-(11)～(23)</t>
    <phoneticPr fontId="3"/>
  </si>
  <si>
    <t>5-(24)～(29)</t>
    <phoneticPr fontId="3"/>
  </si>
  <si>
    <t>5-(30)～(40)</t>
    <phoneticPr fontId="3"/>
  </si>
  <si>
    <t>6-(1)～(4)</t>
    <phoneticPr fontId="3"/>
  </si>
  <si>
    <t>6-(6)～(9)</t>
    <phoneticPr fontId="3"/>
  </si>
  <si>
    <t>法第12条第3項の規定による検査を要する防火設備の有無 ※</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3"/>
  </si>
  <si>
    <t>番号※</t>
    <rPh sb="0" eb="2">
      <t>バンゴウ</t>
    </rPh>
    <phoneticPr fontId="3"/>
  </si>
  <si>
    <t>劇場</t>
    <rPh sb="0" eb="2">
      <t>ゲキジョウ</t>
    </rPh>
    <phoneticPr fontId="3"/>
  </si>
  <si>
    <t>演芸場</t>
    <rPh sb="0" eb="3">
      <t>エンゲイジョウ</t>
    </rPh>
    <phoneticPr fontId="3"/>
  </si>
  <si>
    <t>観覧場</t>
    <rPh sb="0" eb="3">
      <t>カンランジョウ</t>
    </rPh>
    <phoneticPr fontId="3"/>
  </si>
  <si>
    <t>公会堂</t>
    <rPh sb="0" eb="3">
      <t>コウカイドウ</t>
    </rPh>
    <phoneticPr fontId="3"/>
  </si>
  <si>
    <t>集会場</t>
    <rPh sb="0" eb="3">
      <t>シュウカイジョウ</t>
    </rPh>
    <phoneticPr fontId="3"/>
  </si>
  <si>
    <t>病院</t>
    <rPh sb="0" eb="2">
      <t>ビョウイン</t>
    </rPh>
    <phoneticPr fontId="3"/>
  </si>
  <si>
    <t>診療所</t>
    <rPh sb="0" eb="3">
      <t>シンリョウジョ</t>
    </rPh>
    <phoneticPr fontId="3"/>
  </si>
  <si>
    <t>ホテル</t>
    <phoneticPr fontId="3"/>
  </si>
  <si>
    <t>旅館</t>
    <rPh sb="0" eb="2">
      <t>リョカン</t>
    </rPh>
    <phoneticPr fontId="3"/>
  </si>
  <si>
    <t>百貨店</t>
    <rPh sb="0" eb="3">
      <t>ヒャッカテン</t>
    </rPh>
    <phoneticPr fontId="3"/>
  </si>
  <si>
    <t>マーケット</t>
    <phoneticPr fontId="3"/>
  </si>
  <si>
    <t>展示場</t>
    <rPh sb="0" eb="3">
      <t>テンジジョウ</t>
    </rPh>
    <phoneticPr fontId="3"/>
  </si>
  <si>
    <t>キャバレー</t>
    <phoneticPr fontId="3"/>
  </si>
  <si>
    <t>ナイトクラブ</t>
    <phoneticPr fontId="3"/>
  </si>
  <si>
    <t>バー</t>
    <phoneticPr fontId="3"/>
  </si>
  <si>
    <t>ダンスホール</t>
    <phoneticPr fontId="3"/>
  </si>
  <si>
    <t>カフェ</t>
    <phoneticPr fontId="3"/>
  </si>
  <si>
    <t>遊戯場</t>
    <rPh sb="0" eb="3">
      <t>ユウギジョウ</t>
    </rPh>
    <phoneticPr fontId="3"/>
  </si>
  <si>
    <t>公衆浴場</t>
    <rPh sb="0" eb="4">
      <t>コウシュウヨクジョウ</t>
    </rPh>
    <phoneticPr fontId="3"/>
  </si>
  <si>
    <t>待合</t>
    <rPh sb="0" eb="2">
      <t>マチアイ</t>
    </rPh>
    <phoneticPr fontId="3"/>
  </si>
  <si>
    <t>飲食店</t>
    <rPh sb="0" eb="3">
      <t>インショクテン</t>
    </rPh>
    <phoneticPr fontId="3"/>
  </si>
  <si>
    <t>料理店</t>
    <rPh sb="0" eb="3">
      <t>リョウリテン</t>
    </rPh>
    <phoneticPr fontId="3"/>
  </si>
  <si>
    <t>物品販売業を営む店舗</t>
    <rPh sb="0" eb="5">
      <t>ブッピンハンバイギョウ</t>
    </rPh>
    <rPh sb="6" eb="7">
      <t>イトナ</t>
    </rPh>
    <rPh sb="8" eb="10">
      <t>テンポ</t>
    </rPh>
    <phoneticPr fontId="3"/>
  </si>
  <si>
    <t>児童福祉施設等</t>
    <rPh sb="0" eb="2">
      <t>ジドウ</t>
    </rPh>
    <rPh sb="2" eb="4">
      <t>フクシ</t>
    </rPh>
    <rPh sb="4" eb="6">
      <t>シセツ</t>
    </rPh>
    <rPh sb="6" eb="7">
      <t>トウ</t>
    </rPh>
    <phoneticPr fontId="3"/>
  </si>
  <si>
    <t>下宿</t>
    <rPh sb="0" eb="2">
      <t>ゲシュク</t>
    </rPh>
    <phoneticPr fontId="3"/>
  </si>
  <si>
    <t>共同住宅</t>
    <rPh sb="0" eb="4">
      <t>キョウドウジュウタク</t>
    </rPh>
    <phoneticPr fontId="3"/>
  </si>
  <si>
    <t>寄宿舎等</t>
    <rPh sb="0" eb="3">
      <t>キシュクシャ</t>
    </rPh>
    <rPh sb="3" eb="4">
      <t>トウ</t>
    </rPh>
    <phoneticPr fontId="3"/>
  </si>
  <si>
    <t>体育館</t>
    <rPh sb="0" eb="3">
      <t>タイイクカン</t>
    </rPh>
    <phoneticPr fontId="3"/>
  </si>
  <si>
    <t>博物館</t>
    <rPh sb="0" eb="3">
      <t>ハクブツカン</t>
    </rPh>
    <phoneticPr fontId="3"/>
  </si>
  <si>
    <t>美術館</t>
    <rPh sb="0" eb="3">
      <t>ビジュツカン</t>
    </rPh>
    <phoneticPr fontId="3"/>
  </si>
  <si>
    <t>図書館</t>
    <rPh sb="0" eb="3">
      <t>トショカン</t>
    </rPh>
    <phoneticPr fontId="3"/>
  </si>
  <si>
    <t>ボーリング場</t>
    <rPh sb="5" eb="6">
      <t>ジョウ</t>
    </rPh>
    <phoneticPr fontId="3"/>
  </si>
  <si>
    <t>スキー場</t>
    <rPh sb="3" eb="4">
      <t>ジョウ</t>
    </rPh>
    <phoneticPr fontId="3"/>
  </si>
  <si>
    <t>スケート場</t>
    <rPh sb="4" eb="5">
      <t>ジョウ</t>
    </rPh>
    <phoneticPr fontId="3"/>
  </si>
  <si>
    <t>水泳場</t>
    <rPh sb="0" eb="3">
      <t>スイエイジョウ</t>
    </rPh>
    <phoneticPr fontId="3"/>
  </si>
  <si>
    <t>スポーツ練習場</t>
    <rPh sb="4" eb="7">
      <t>レンシュウジョウ</t>
    </rPh>
    <phoneticPr fontId="3"/>
  </si>
  <si>
    <t>事務所その他これらに類するもの</t>
    <rPh sb="0" eb="2">
      <t>ジム</t>
    </rPh>
    <rPh sb="2" eb="3">
      <t>ショ</t>
    </rPh>
    <rPh sb="5" eb="6">
      <t>タ</t>
    </rPh>
    <rPh sb="10" eb="11">
      <t>ルイ</t>
    </rPh>
    <phoneticPr fontId="3"/>
  </si>
  <si>
    <t>宇都宮市</t>
    <rPh sb="0" eb="4">
      <t>ウツノミヤシ</t>
    </rPh>
    <phoneticPr fontId="3"/>
  </si>
  <si>
    <t>×</t>
    <phoneticPr fontId="3"/>
  </si>
  <si>
    <t>集会場等</t>
    <rPh sb="0" eb="1">
      <t>シュウ</t>
    </rPh>
    <rPh sb="1" eb="4">
      <t>カイジョウトウ</t>
    </rPh>
    <phoneticPr fontId="3"/>
  </si>
  <si>
    <t>病院等</t>
    <rPh sb="0" eb="3">
      <t>ビョウイントウ</t>
    </rPh>
    <phoneticPr fontId="3"/>
  </si>
  <si>
    <t>旅館等</t>
    <rPh sb="0" eb="3">
      <t>リョカントウ</t>
    </rPh>
    <phoneticPr fontId="3"/>
  </si>
  <si>
    <t>映画館等</t>
    <rPh sb="0" eb="4">
      <t>エイガカントウ</t>
    </rPh>
    <phoneticPr fontId="3"/>
  </si>
  <si>
    <t>集会場等</t>
    <rPh sb="0" eb="4">
      <t>シュウカイジョウトウ</t>
    </rPh>
    <phoneticPr fontId="3"/>
  </si>
  <si>
    <t>事務所等</t>
    <rPh sb="0" eb="4">
      <t>ジムショトウ</t>
    </rPh>
    <phoneticPr fontId="3"/>
  </si>
  <si>
    <t>◎</t>
    <phoneticPr fontId="3"/>
  </si>
  <si>
    <t>済</t>
    <rPh sb="0" eb="1">
      <t>スミ</t>
    </rPh>
    <phoneticPr fontId="3"/>
  </si>
  <si>
    <t>未</t>
    <rPh sb="0" eb="1">
      <t>ミ</t>
    </rPh>
    <phoneticPr fontId="3"/>
  </si>
  <si>
    <t>外</t>
    <rPh sb="0" eb="1">
      <t>ガイ</t>
    </rPh>
    <phoneticPr fontId="3"/>
  </si>
  <si>
    <t>大臣</t>
    <rPh sb="0" eb="2">
      <t>ダイジン</t>
    </rPh>
    <phoneticPr fontId="3"/>
  </si>
  <si>
    <t>市街化調整区域</t>
    <rPh sb="0" eb="2">
      <t>シガイ</t>
    </rPh>
    <rPh sb="2" eb="3">
      <t>カ</t>
    </rPh>
    <rPh sb="3" eb="7">
      <t>チョウセイクイキ</t>
    </rPh>
    <phoneticPr fontId="3"/>
  </si>
  <si>
    <t>交付番号　</t>
    <phoneticPr fontId="3"/>
  </si>
  <si>
    <t>百貨店等</t>
    <rPh sb="0" eb="3">
      <t>ヒャッカテン</t>
    </rPh>
    <rPh sb="3" eb="4">
      <t>トウ</t>
    </rPh>
    <phoneticPr fontId="3"/>
  </si>
  <si>
    <t>児童福祉施設等</t>
    <rPh sb="0" eb="7">
      <t>ジドウフクシシセツトウ</t>
    </rPh>
    <phoneticPr fontId="3"/>
  </si>
  <si>
    <t>共同住宅等</t>
    <rPh sb="0" eb="5">
      <t>キョウドウジュウタクトウ</t>
    </rPh>
    <phoneticPr fontId="3"/>
  </si>
  <si>
    <t>体育館等</t>
    <rPh sb="0" eb="4">
      <t>タイイクカントウ</t>
    </rPh>
    <phoneticPr fontId="3"/>
  </si>
  <si>
    <t>博物館等</t>
    <rPh sb="0" eb="4">
      <t>ハクブツカントウ</t>
    </rPh>
    <phoneticPr fontId="3"/>
  </si>
  <si>
    <t>【氏名】</t>
    <rPh sb="1" eb="3">
      <t>シメイ</t>
    </rPh>
    <phoneticPr fontId="3"/>
  </si>
  <si>
    <t>【法人名】</t>
    <rPh sb="1" eb="3">
      <t>ホウジン</t>
    </rPh>
    <rPh sb="3" eb="4">
      <t>メイ</t>
    </rPh>
    <phoneticPr fontId="3"/>
  </si>
  <si>
    <t>●</t>
    <phoneticPr fontId="3"/>
  </si>
  <si>
    <t>既存不適格の有無</t>
    <rPh sb="0" eb="5">
      <t>キゾンフテキカク</t>
    </rPh>
    <rPh sb="6" eb="8">
      <t>ウム</t>
    </rPh>
    <phoneticPr fontId="3"/>
  </si>
  <si>
    <t>not 既存不適格 
= 要改善</t>
    <rPh sb="4" eb="6">
      <t>キソン</t>
    </rPh>
    <rPh sb="6" eb="9">
      <t>フテキカク</t>
    </rPh>
    <rPh sb="13" eb="14">
      <t>ヨウ</t>
    </rPh>
    <rPh sb="14" eb="16">
      <t>カイゼン</t>
    </rPh>
    <phoneticPr fontId="3"/>
  </si>
  <si>
    <t>要是正 &amp; not既存不適格</t>
    <rPh sb="0" eb="1">
      <t>ヨウ</t>
    </rPh>
    <rPh sb="1" eb="3">
      <t>ゼセイ</t>
    </rPh>
    <rPh sb="9" eb="14">
      <t>キゾンフテキカク</t>
    </rPh>
    <phoneticPr fontId="3"/>
  </si>
  <si>
    <t>要是正"○"</t>
    <rPh sb="0" eb="3">
      <t>ヨウゼセイ</t>
    </rPh>
    <phoneticPr fontId="3"/>
  </si>
  <si>
    <t>既存不適格</t>
    <rPh sb="0" eb="2">
      <t>キゾン</t>
    </rPh>
    <rPh sb="2" eb="5">
      <t>フテキカク</t>
    </rPh>
    <phoneticPr fontId="3"/>
  </si>
  <si>
    <t>指摘なし "-"</t>
    <rPh sb="0" eb="2">
      <t>シテキ</t>
    </rPh>
    <phoneticPr fontId="3"/>
  </si>
  <si>
    <t>既存不適格</t>
    <rPh sb="0" eb="5">
      <t>キゾンフテキカク</t>
    </rPh>
    <phoneticPr fontId="3"/>
  </si>
  <si>
    <t>【法人名】</t>
    <rPh sb="1" eb="4">
      <t>ホウジンメイ</t>
    </rPh>
    <phoneticPr fontId="3"/>
  </si>
  <si>
    <t>未定</t>
    <rPh sb="0" eb="2">
      <t>ミテイ</t>
    </rPh>
    <phoneticPr fontId="3"/>
  </si>
  <si>
    <t>【３．階別用途別床面積】</t>
    <phoneticPr fontId="3"/>
  </si>
  <si>
    <t>　　　（　床面積　）</t>
    <phoneticPr fontId="3"/>
  </si>
  <si>
    <t>警報設備（R4追加）</t>
    <rPh sb="0" eb="4">
      <t>ケイホウセツビ</t>
    </rPh>
    <rPh sb="7" eb="9">
      <t>ツイカ</t>
    </rPh>
    <phoneticPr fontId="3"/>
  </si>
  <si>
    <t>警報設備（R4追加）</t>
    <rPh sb="0" eb="2">
      <t>ケイホウ</t>
    </rPh>
    <rPh sb="2" eb="4">
      <t>セツビ</t>
    </rPh>
    <rPh sb="7" eb="9">
      <t>ツイカ</t>
    </rPh>
    <phoneticPr fontId="3"/>
  </si>
  <si>
    <t>改善予定が
未定
＝改善予定なし</t>
    <rPh sb="0" eb="2">
      <t>カイゼン</t>
    </rPh>
    <rPh sb="2" eb="4">
      <t>ヨテイ</t>
    </rPh>
    <rPh sb="6" eb="8">
      <t>ミテイ</t>
    </rPh>
    <rPh sb="10" eb="12">
      <t>カイゼン</t>
    </rPh>
    <rPh sb="12" eb="14">
      <t>ヨテイ</t>
    </rPh>
    <phoneticPr fontId="3"/>
  </si>
  <si>
    <t>←転写用自動変換
　　【触れない】</t>
    <rPh sb="1" eb="4">
      <t>テンシャヨウ</t>
    </rPh>
    <rPh sb="4" eb="8">
      <t>ジドウヘンカン</t>
    </rPh>
    <rPh sb="12" eb="13">
      <t>サワ</t>
    </rPh>
    <phoneticPr fontId="3"/>
  </si>
  <si>
    <t>指定確認検査機関（</t>
    <phoneticPr fontId="3"/>
  </si>
  <si>
    <t>年</t>
    <rPh sb="0" eb="1">
      <t>ネン</t>
    </rPh>
    <phoneticPr fontId="3"/>
  </si>
  <si>
    <t>月</t>
    <rPh sb="0" eb="1">
      <t>ガツ</t>
    </rPh>
    <phoneticPr fontId="3"/>
  </si>
  <si>
    <t>日実施</t>
    <rPh sb="0" eb="1">
      <t>ヒ</t>
    </rPh>
    <phoneticPr fontId="3"/>
  </si>
  <si>
    <t>←市管理用【市が入力する】</t>
    <rPh sb="1" eb="2">
      <t>シ</t>
    </rPh>
    <rPh sb="2" eb="5">
      <t>カンリヨウ</t>
    </rPh>
    <rPh sb="6" eb="7">
      <t>シ</t>
    </rPh>
    <rPh sb="8" eb="10">
      <t>ニュウリョク</t>
    </rPh>
    <phoneticPr fontId="3"/>
  </si>
  <si>
    <t>PH</t>
    <phoneticPr fontId="3"/>
  </si>
  <si>
    <t>階）　 　　　 　　　　（</t>
    <rPh sb="0" eb="1">
      <t>カイ</t>
    </rPh>
    <phoneticPr fontId="3"/>
  </si>
  <si>
    <t>階）　   　　 　　　　（</t>
    <rPh sb="0" eb="1">
      <t>カイ</t>
    </rPh>
    <phoneticPr fontId="3"/>
  </si>
  <si>
    <t>階）　　　　　　　　　（</t>
    <rPh sb="0" eb="1">
      <t>カイ</t>
    </rPh>
    <phoneticPr fontId="3"/>
  </si>
  <si>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3"/>
  </si>
  <si>
    <t>定期調査報告概要書</t>
    <phoneticPr fontId="3"/>
  </si>
  <si>
    <t>調査等の概要</t>
    <rPh sb="0" eb="2">
      <t>チョウサ</t>
    </rPh>
    <rPh sb="2" eb="3">
      <t>トウ</t>
    </rPh>
    <rPh sb="4" eb="6">
      <t>ガイヨウ</t>
    </rPh>
    <phoneticPr fontId="3"/>
  </si>
  <si>
    <t>【1．所有者】</t>
    <rPh sb="3" eb="6">
      <t>ショユウシャ</t>
    </rPh>
    <phoneticPr fontId="3"/>
  </si>
  <si>
    <t>【イ．氏名のフリガナ】</t>
    <rPh sb="3" eb="5">
      <t>シメイ</t>
    </rPh>
    <phoneticPr fontId="3"/>
  </si>
  <si>
    <t>【ロ．氏名】</t>
    <rPh sb="3" eb="5">
      <t>シメイ</t>
    </rPh>
    <phoneticPr fontId="3"/>
  </si>
  <si>
    <t>【ハ．郵便番号】</t>
    <rPh sb="3" eb="5">
      <t>ユウビン</t>
    </rPh>
    <rPh sb="5" eb="7">
      <t>バンゴウ</t>
    </rPh>
    <phoneticPr fontId="3"/>
  </si>
  <si>
    <t>【ニ．住所】</t>
    <rPh sb="3" eb="5">
      <t>ジュウショ</t>
    </rPh>
    <phoneticPr fontId="3"/>
  </si>
  <si>
    <t>【2．管理者】</t>
    <rPh sb="3" eb="5">
      <t>カンリ</t>
    </rPh>
    <phoneticPr fontId="3"/>
  </si>
  <si>
    <t>【3．調査者】</t>
    <rPh sb="3" eb="6">
      <t>チョウサシャ</t>
    </rPh>
    <phoneticPr fontId="3"/>
  </si>
  <si>
    <t>（代表となる調査者）</t>
    <phoneticPr fontId="3"/>
  </si>
  <si>
    <t>【イ．資格】</t>
    <phoneticPr fontId="3"/>
  </si>
  <si>
    <t>）建築士</t>
    <phoneticPr fontId="3"/>
  </si>
  <si>
    <t>）登録</t>
    <phoneticPr fontId="3"/>
  </si>
  <si>
    <t>特定建築物調査員</t>
    <rPh sb="0" eb="2">
      <t>トクテイ</t>
    </rPh>
    <rPh sb="2" eb="5">
      <t>ケンチクブツ</t>
    </rPh>
    <rPh sb="5" eb="8">
      <t>チョウサイン</t>
    </rPh>
    <phoneticPr fontId="3"/>
  </si>
  <si>
    <t>【ロ．氏名のフリガナ】</t>
    <rPh sb="3" eb="5">
      <t>シメイ</t>
    </rPh>
    <phoneticPr fontId="3"/>
  </si>
  <si>
    <t xml:space="preserve">【ハ．氏名】 </t>
    <rPh sb="3" eb="5">
      <t>シメイ</t>
    </rPh>
    <phoneticPr fontId="3"/>
  </si>
  <si>
    <t>【ニ．勤務先】</t>
    <rPh sb="3" eb="5">
      <t>キンム</t>
    </rPh>
    <rPh sb="5" eb="6">
      <t>サキ</t>
    </rPh>
    <phoneticPr fontId="3"/>
  </si>
  <si>
    <t>）建築士事務所</t>
    <phoneticPr fontId="3"/>
  </si>
  <si>
    <t>）知事登録</t>
    <rPh sb="1" eb="3">
      <t>チジ</t>
    </rPh>
    <phoneticPr fontId="3"/>
  </si>
  <si>
    <t>【ホ．郵便番号】</t>
    <rPh sb="3" eb="5">
      <t>ユウビン</t>
    </rPh>
    <rPh sb="5" eb="7">
      <t>バンゴウ</t>
    </rPh>
    <phoneticPr fontId="3"/>
  </si>
  <si>
    <t>【へ．所在地】</t>
    <rPh sb="3" eb="6">
      <t>ショザイチ</t>
    </rPh>
    <phoneticPr fontId="3"/>
  </si>
  <si>
    <t>【ト．電話番号】</t>
    <rPh sb="3" eb="5">
      <t>デンワ</t>
    </rPh>
    <rPh sb="5" eb="7">
      <t>バンゴウ</t>
    </rPh>
    <phoneticPr fontId="3"/>
  </si>
  <si>
    <t>（その他の調査者）</t>
    <phoneticPr fontId="3"/>
  </si>
  <si>
    <t>【イ．資格】</t>
    <rPh sb="3" eb="5">
      <t>シカク</t>
    </rPh>
    <phoneticPr fontId="3"/>
  </si>
  <si>
    <t>【4．報告対象建築物】</t>
    <rPh sb="3" eb="5">
      <t>ホウコク</t>
    </rPh>
    <rPh sb="5" eb="7">
      <t>タイショウ</t>
    </rPh>
    <rPh sb="7" eb="9">
      <t>ケンチク</t>
    </rPh>
    <rPh sb="9" eb="10">
      <t>ブツ</t>
    </rPh>
    <phoneticPr fontId="3"/>
  </si>
  <si>
    <t>【イ．所在地】</t>
    <phoneticPr fontId="3"/>
  </si>
  <si>
    <t>【ロ．名称のフリガナ】</t>
    <phoneticPr fontId="3"/>
  </si>
  <si>
    <t>【ハ．名称】</t>
    <phoneticPr fontId="3"/>
  </si>
  <si>
    <t>【ニ．用途】</t>
    <phoneticPr fontId="3"/>
  </si>
  <si>
    <t>【5．調査による指摘の概要】</t>
    <phoneticPr fontId="3"/>
  </si>
  <si>
    <t>【イ．指摘の内容】</t>
    <rPh sb="3" eb="5">
      <t>シテキ</t>
    </rPh>
    <rPh sb="6" eb="8">
      <t>ナイヨウ</t>
    </rPh>
    <phoneticPr fontId="3"/>
  </si>
  <si>
    <t>要是正の指摘あり</t>
    <rPh sb="0" eb="1">
      <t>ヨウ</t>
    </rPh>
    <rPh sb="1" eb="3">
      <t>ゼセイ</t>
    </rPh>
    <rPh sb="4" eb="6">
      <t>シテキ</t>
    </rPh>
    <phoneticPr fontId="3"/>
  </si>
  <si>
    <t>(</t>
    <phoneticPr fontId="3"/>
  </si>
  <si>
    <t>既存不適格）</t>
    <rPh sb="0" eb="2">
      <t>キゾン</t>
    </rPh>
    <rPh sb="2" eb="4">
      <t>フテキ</t>
    </rPh>
    <rPh sb="4" eb="5">
      <t>カク</t>
    </rPh>
    <phoneticPr fontId="3"/>
  </si>
  <si>
    <t>指摘なし</t>
    <rPh sb="0" eb="2">
      <t>シテキ</t>
    </rPh>
    <phoneticPr fontId="3"/>
  </si>
  <si>
    <t>【ロ．指摘の概要】</t>
    <rPh sb="3" eb="5">
      <t>シテキ</t>
    </rPh>
    <rPh sb="6" eb="8">
      <t>ガイヨウ</t>
    </rPh>
    <phoneticPr fontId="3"/>
  </si>
  <si>
    <t>【ハ．改善予定の有無】</t>
    <rPh sb="3" eb="5">
      <t>カイゼン</t>
    </rPh>
    <rPh sb="5" eb="7">
      <t>ヨテイ</t>
    </rPh>
    <rPh sb="8" eb="10">
      <t>ウム</t>
    </rPh>
    <phoneticPr fontId="3"/>
  </si>
  <si>
    <t>月に改善予定）</t>
    <rPh sb="0" eb="1">
      <t>ツキ</t>
    </rPh>
    <rPh sb="2" eb="4">
      <t>カイゼン</t>
    </rPh>
    <rPh sb="4" eb="6">
      <t>ヨテイ</t>
    </rPh>
    <phoneticPr fontId="3"/>
  </si>
  <si>
    <t>【ニ．その他特記事項】</t>
    <rPh sb="5" eb="6">
      <t>タ</t>
    </rPh>
    <rPh sb="6" eb="8">
      <t>トッキ</t>
    </rPh>
    <rPh sb="8" eb="10">
      <t>ジコウ</t>
    </rPh>
    <phoneticPr fontId="3"/>
  </si>
  <si>
    <t>【6．調査及び検査の状況】</t>
    <rPh sb="3" eb="5">
      <t>チョウサ</t>
    </rPh>
    <rPh sb="5" eb="6">
      <t>オヨ</t>
    </rPh>
    <rPh sb="7" eb="9">
      <t>ケンサ</t>
    </rPh>
    <rPh sb="10" eb="12">
      <t>ジョウキョウ</t>
    </rPh>
    <phoneticPr fontId="3"/>
  </si>
  <si>
    <t>【イ．今回の調査】</t>
    <phoneticPr fontId="3"/>
  </si>
  <si>
    <t>月</t>
    <rPh sb="0" eb="1">
      <t>ツキ</t>
    </rPh>
    <phoneticPr fontId="3"/>
  </si>
  <si>
    <t>【ロ．前回の調査】</t>
    <rPh sb="3" eb="5">
      <t>ゼンカイ</t>
    </rPh>
    <phoneticPr fontId="3"/>
  </si>
  <si>
    <t>実施（</t>
    <rPh sb="0" eb="2">
      <t>ジッシ</t>
    </rPh>
    <phoneticPr fontId="3"/>
  </si>
  <si>
    <t>日報告）</t>
    <rPh sb="0" eb="1">
      <t>ヒ</t>
    </rPh>
    <rPh sb="1" eb="3">
      <t>ホウコク</t>
    </rPh>
    <phoneticPr fontId="3"/>
  </si>
  <si>
    <t>未実施</t>
    <rPh sb="0" eb="3">
      <t>ミジッシ</t>
    </rPh>
    <phoneticPr fontId="3"/>
  </si>
  <si>
    <t>【ハ．建築設備の検査】</t>
    <phoneticPr fontId="3"/>
  </si>
  <si>
    <t>【ニ．昇降機等の検査】</t>
    <phoneticPr fontId="3"/>
  </si>
  <si>
    <t>【ホ．防火設備の検査】</t>
    <phoneticPr fontId="3"/>
  </si>
  <si>
    <t>【7．建築物等に係る不具合等の状況】</t>
    <rPh sb="3" eb="6">
      <t>ケンチクブツ</t>
    </rPh>
    <rPh sb="6" eb="7">
      <t>トウ</t>
    </rPh>
    <rPh sb="8" eb="9">
      <t>カカ</t>
    </rPh>
    <rPh sb="10" eb="13">
      <t>フグアイ</t>
    </rPh>
    <rPh sb="13" eb="14">
      <t>トウ</t>
    </rPh>
    <rPh sb="15" eb="17">
      <t>ジョウキョウ</t>
    </rPh>
    <phoneticPr fontId="3"/>
  </si>
  <si>
    <t>【イ．不具合等】</t>
    <rPh sb="3" eb="6">
      <t>フグアイ</t>
    </rPh>
    <rPh sb="6" eb="7">
      <t>トウ</t>
    </rPh>
    <phoneticPr fontId="3"/>
  </si>
  <si>
    <t>【ロ．不具合等の記録】</t>
    <rPh sb="3" eb="6">
      <t>フグアイ</t>
    </rPh>
    <rPh sb="6" eb="7">
      <t>トウ</t>
    </rPh>
    <rPh sb="8" eb="10">
      <t>キロク</t>
    </rPh>
    <phoneticPr fontId="3"/>
  </si>
  <si>
    <t>【ハ．不具合等の概要】</t>
    <rPh sb="3" eb="6">
      <t>フグアイ</t>
    </rPh>
    <rPh sb="6" eb="7">
      <t>トウ</t>
    </rPh>
    <rPh sb="8" eb="10">
      <t>ガイヨウ</t>
    </rPh>
    <phoneticPr fontId="3"/>
  </si>
  <si>
    <t>【ニ．改善の状況】</t>
    <rPh sb="3" eb="5">
      <t>カイゼン</t>
    </rPh>
    <rPh sb="6" eb="8">
      <t>ジョウキョウ</t>
    </rPh>
    <phoneticPr fontId="3"/>
  </si>
  <si>
    <t>実施済</t>
    <rPh sb="0" eb="2">
      <t>ジッシ</t>
    </rPh>
    <rPh sb="2" eb="3">
      <t>スミ</t>
    </rPh>
    <phoneticPr fontId="3"/>
  </si>
  <si>
    <t>改善予定（</t>
    <rPh sb="0" eb="2">
      <t>カイゼン</t>
    </rPh>
    <rPh sb="2" eb="4">
      <t>ヨテイ</t>
    </rPh>
    <phoneticPr fontId="3"/>
  </si>
  <si>
    <t>予定なし</t>
    <rPh sb="0" eb="2">
      <t>ヨテイ</t>
    </rPh>
    <phoneticPr fontId="3"/>
  </si>
  <si>
    <t>（理由：</t>
    <rPh sb="1" eb="3">
      <t>リユウ</t>
    </rPh>
    <phoneticPr fontId="3"/>
  </si>
  <si>
    <t>）</t>
    <phoneticPr fontId="3"/>
  </si>
  <si>
    <t>（第二面）</t>
    <rPh sb="1" eb="2">
      <t>ダイ</t>
    </rPh>
    <rPh sb="2" eb="3">
      <t>ニ</t>
    </rPh>
    <rPh sb="3" eb="4">
      <t>メン</t>
    </rPh>
    <phoneticPr fontId="3"/>
  </si>
  <si>
    <t>建築物及びその敷地に関する事項</t>
    <rPh sb="0" eb="3">
      <t>ケンチクブツ</t>
    </rPh>
    <rPh sb="3" eb="4">
      <t>オヨ</t>
    </rPh>
    <rPh sb="7" eb="9">
      <t>シキチ</t>
    </rPh>
    <rPh sb="10" eb="11">
      <t>カン</t>
    </rPh>
    <rPh sb="13" eb="15">
      <t>ジコウ</t>
    </rPh>
    <phoneticPr fontId="3"/>
  </si>
  <si>
    <t>【1．敷地の位置】</t>
    <rPh sb="3" eb="5">
      <t>シキチ</t>
    </rPh>
    <rPh sb="6" eb="8">
      <t>イチ</t>
    </rPh>
    <phoneticPr fontId="3"/>
  </si>
  <si>
    <t>【イ．防火地域等】</t>
    <phoneticPr fontId="3"/>
  </si>
  <si>
    <t>防火地域</t>
  </si>
  <si>
    <t>その他（</t>
    <rPh sb="2" eb="3">
      <t>タ</t>
    </rPh>
    <phoneticPr fontId="3"/>
  </si>
  <si>
    <t>【ロ．用途地域】</t>
    <phoneticPr fontId="3"/>
  </si>
  <si>
    <t>【2．建築物及びその敷地の概要】</t>
    <rPh sb="3" eb="6">
      <t>ケンチクブツ</t>
    </rPh>
    <rPh sb="6" eb="7">
      <t>オヨ</t>
    </rPh>
    <rPh sb="10" eb="12">
      <t>シキチ</t>
    </rPh>
    <rPh sb="13" eb="15">
      <t>ガイヨウ</t>
    </rPh>
    <phoneticPr fontId="3"/>
  </si>
  <si>
    <t>【イ．構造】</t>
    <phoneticPr fontId="3"/>
  </si>
  <si>
    <t>鉄骨鉄筋コンクリート造</t>
    <rPh sb="0" eb="2">
      <t>テッコツ</t>
    </rPh>
    <rPh sb="2" eb="4">
      <t>テッキン</t>
    </rPh>
    <rPh sb="10" eb="11">
      <t>ヅクリ</t>
    </rPh>
    <phoneticPr fontId="3"/>
  </si>
  <si>
    <t>【ロ．階数】</t>
    <rPh sb="3" eb="5">
      <t>カイスウ</t>
    </rPh>
    <phoneticPr fontId="3"/>
  </si>
  <si>
    <t>地上</t>
    <rPh sb="0" eb="2">
      <t>チジョウ</t>
    </rPh>
    <phoneticPr fontId="3"/>
  </si>
  <si>
    <t>階</t>
    <rPh sb="0" eb="1">
      <t>カイ</t>
    </rPh>
    <phoneticPr fontId="3"/>
  </si>
  <si>
    <t>地下</t>
    <rPh sb="0" eb="2">
      <t>チカ</t>
    </rPh>
    <phoneticPr fontId="3"/>
  </si>
  <si>
    <t>【ハ．敷地面積】</t>
    <phoneticPr fontId="3"/>
  </si>
  <si>
    <t>【ニ．建築面積】</t>
    <phoneticPr fontId="3"/>
  </si>
  <si>
    <t>【ホ．延べ面積】</t>
    <phoneticPr fontId="3"/>
  </si>
  <si>
    <t>【3．階別用途別床面積】</t>
    <rPh sb="3" eb="4">
      <t>カイ</t>
    </rPh>
    <rPh sb="4" eb="5">
      <t>ベツ</t>
    </rPh>
    <rPh sb="5" eb="7">
      <t>ヨウト</t>
    </rPh>
    <rPh sb="7" eb="8">
      <t>ベツ</t>
    </rPh>
    <rPh sb="8" eb="11">
      <t>ユカメンセキ</t>
    </rPh>
    <phoneticPr fontId="3"/>
  </si>
  <si>
    <t>用途</t>
    <rPh sb="0" eb="2">
      <t>ヨウト</t>
    </rPh>
    <phoneticPr fontId="3"/>
  </si>
  <si>
    <t>床面積</t>
    <rPh sb="0" eb="3">
      <t>ユカメンセキ</t>
    </rPh>
    <phoneticPr fontId="3"/>
  </si>
  <si>
    <t>【イ．階別用途別】</t>
    <rPh sb="3" eb="4">
      <t>カイ</t>
    </rPh>
    <rPh sb="4" eb="5">
      <t>ベツ</t>
    </rPh>
    <rPh sb="5" eb="7">
      <t>ヨウト</t>
    </rPh>
    <rPh sb="7" eb="8">
      <t>ベツ</t>
    </rPh>
    <phoneticPr fontId="3"/>
  </si>
  <si>
    <t>階）</t>
    <rPh sb="0" eb="1">
      <t>カイ</t>
    </rPh>
    <phoneticPr fontId="3"/>
  </si>
  <si>
    <t>【ロ．用途別】</t>
    <phoneticPr fontId="3"/>
  </si>
  <si>
    <t xml:space="preserve"> （その他の検査者２）</t>
    <rPh sb="4" eb="5">
      <t>タ</t>
    </rPh>
    <rPh sb="6" eb="9">
      <t>ケンサシャ</t>
    </rPh>
    <phoneticPr fontId="3"/>
  </si>
  <si>
    <t>（</t>
  </si>
  <si>
    <t xml:space="preserve"> ）建築士</t>
    <rPh sb="2" eb="5">
      <t>ケンチクシ</t>
    </rPh>
    <phoneticPr fontId="3"/>
  </si>
  <si>
    <t>)登録第</t>
    <phoneticPr fontId="3"/>
  </si>
  <si>
    <t>号</t>
    <rPh sb="0" eb="1">
      <t>ゴウ</t>
    </rPh>
    <phoneticPr fontId="3"/>
  </si>
  <si>
    <t>建築設備検査員</t>
    <rPh sb="0" eb="2">
      <t>ケンチク</t>
    </rPh>
    <rPh sb="2" eb="4">
      <t>セツビ</t>
    </rPh>
    <rPh sb="4" eb="6">
      <t>ケンサ</t>
    </rPh>
    <rPh sb="6" eb="7">
      <t>イン</t>
    </rPh>
    <phoneticPr fontId="3"/>
  </si>
  <si>
    <t>第</t>
    <rPh sb="0" eb="1">
      <t>ダイ</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</si>
  <si>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</si>
  <si>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【ハ．氏名】</t>
    <rPh sb="3" eb="5">
      <t>シメイ</t>
    </rPh>
    <phoneticPr fontId="3"/>
  </si>
  <si>
    <t>【ニ．勤務先】</t>
    <rPh sb="3" eb="6">
      <t>キンムサキ</t>
    </rPh>
    <phoneticPr fontId="3"/>
  </si>
  <si>
    <t xml:space="preserve"> ）建築士事務所</t>
    <rPh sb="2" eb="5">
      <t>ケンチクシ</t>
    </rPh>
    <phoneticPr fontId="3"/>
  </si>
  <si>
    <t>)知事登録第</t>
    <phoneticPr fontId="3"/>
  </si>
  <si>
    <t>【ホ．郵便番号】</t>
    <rPh sb="3" eb="7">
      <t>ユウビンバンゴウ</t>
    </rPh>
    <phoneticPr fontId="3"/>
  </si>
  <si>
    <t>【ヘ．所在地】</t>
    <rPh sb="3" eb="6">
      <t>ショザイチ</t>
    </rPh>
    <phoneticPr fontId="3"/>
  </si>
  <si>
    <t>【4．性能検証法等の適用】</t>
    <phoneticPr fontId="3"/>
  </si>
  <si>
    <t>耐火性能検証法</t>
    <rPh sb="0" eb="2">
      <t>タイカ</t>
    </rPh>
    <rPh sb="2" eb="4">
      <t>セイノウ</t>
    </rPh>
    <rPh sb="4" eb="6">
      <t>ケンショウ</t>
    </rPh>
    <rPh sb="6" eb="7">
      <t>ホウ</t>
    </rPh>
    <phoneticPr fontId="3"/>
  </si>
  <si>
    <t>防火区画検証法</t>
    <rPh sb="0" eb="2">
      <t>ボウカ</t>
    </rPh>
    <rPh sb="2" eb="4">
      <t>クカク</t>
    </rPh>
    <rPh sb="4" eb="7">
      <t>ケンショウホウ</t>
    </rPh>
    <phoneticPr fontId="3"/>
  </si>
  <si>
    <t>区画避難安全検証法（</t>
    <rPh sb="0" eb="2">
      <t>クカク</t>
    </rPh>
    <rPh sb="2" eb="4">
      <t>ヒナン</t>
    </rPh>
    <rPh sb="4" eb="6">
      <t>アンゼン</t>
    </rPh>
    <rPh sb="6" eb="9">
      <t>ケンショウホウ</t>
    </rPh>
    <phoneticPr fontId="3"/>
  </si>
  <si>
    <t>階避難安全検証法（</t>
    <rPh sb="0" eb="1">
      <t>カイ</t>
    </rPh>
    <rPh sb="1" eb="3">
      <t>ヒナン</t>
    </rPh>
    <rPh sb="3" eb="5">
      <t>アンゼン</t>
    </rPh>
    <rPh sb="5" eb="8">
      <t>ケンショウホウ</t>
    </rPh>
    <phoneticPr fontId="3"/>
  </si>
  <si>
    <t>全館避難安全検証法</t>
    <rPh sb="0" eb="2">
      <t>ゼンカン</t>
    </rPh>
    <rPh sb="2" eb="4">
      <t>ヒナン</t>
    </rPh>
    <rPh sb="4" eb="6">
      <t>アンゼン</t>
    </rPh>
    <rPh sb="6" eb="9">
      <t>ケンショウホウ</t>
    </rPh>
    <phoneticPr fontId="3"/>
  </si>
  <si>
    <t>【5．増築、改築、用途変更等の経過】</t>
    <rPh sb="3" eb="5">
      <t>ゾウチク</t>
    </rPh>
    <rPh sb="6" eb="8">
      <t>カイチク</t>
    </rPh>
    <rPh sb="9" eb="11">
      <t>ヨウト</t>
    </rPh>
    <rPh sb="11" eb="14">
      <t>ヘンコウナド</t>
    </rPh>
    <rPh sb="15" eb="17">
      <t>ケイカ</t>
    </rPh>
    <phoneticPr fontId="3"/>
  </si>
  <si>
    <t>日</t>
    <rPh sb="0" eb="1">
      <t>ヒ</t>
    </rPh>
    <phoneticPr fontId="3"/>
  </si>
  <si>
    <t>概要（</t>
    <rPh sb="0" eb="2">
      <t>ガイヨウ</t>
    </rPh>
    <phoneticPr fontId="3"/>
  </si>
  <si>
    <t>【6．関連図書の整備状況】</t>
    <rPh sb="3" eb="5">
      <t>カンレン</t>
    </rPh>
    <rPh sb="5" eb="7">
      <t>トショ</t>
    </rPh>
    <rPh sb="8" eb="10">
      <t>セイビ</t>
    </rPh>
    <rPh sb="10" eb="12">
      <t>ジョウキョウ</t>
    </rPh>
    <phoneticPr fontId="3"/>
  </si>
  <si>
    <t>【イ．確認に要した図書】</t>
    <phoneticPr fontId="3"/>
  </si>
  <si>
    <t>有（</t>
    <rPh sb="0" eb="1">
      <t>ア</t>
    </rPh>
    <phoneticPr fontId="3"/>
  </si>
  <si>
    <t>各階平面図あり）</t>
    <rPh sb="0" eb="2">
      <t>カクカイ</t>
    </rPh>
    <rPh sb="2" eb="5">
      <t>ヘイメンズ</t>
    </rPh>
    <phoneticPr fontId="3"/>
  </si>
  <si>
    <t>無</t>
    <rPh sb="0" eb="1">
      <t>ナ</t>
    </rPh>
    <phoneticPr fontId="3"/>
  </si>
  <si>
    <t>【ロ．確認済証】</t>
    <phoneticPr fontId="3"/>
  </si>
  <si>
    <t>有</t>
    <rPh sb="0" eb="1">
      <t>ア</t>
    </rPh>
    <phoneticPr fontId="3"/>
  </si>
  <si>
    <t>交付番号</t>
    <rPh sb="0" eb="2">
      <t>コウフ</t>
    </rPh>
    <rPh sb="2" eb="4">
      <t>バンゴウ</t>
    </rPh>
    <phoneticPr fontId="3"/>
  </si>
  <si>
    <t xml:space="preserve">  交付者</t>
    <rPh sb="2" eb="4">
      <t>コウフ</t>
    </rPh>
    <rPh sb="4" eb="5">
      <t>シャ</t>
    </rPh>
    <phoneticPr fontId="3"/>
  </si>
  <si>
    <t>建築主事</t>
    <rPh sb="0" eb="2">
      <t>ケンチク</t>
    </rPh>
    <rPh sb="2" eb="4">
      <t>シュジ</t>
    </rPh>
    <phoneticPr fontId="3"/>
  </si>
  <si>
    <t>指定確認検査機関（</t>
    <rPh sb="0" eb="2">
      <t>シテイ</t>
    </rPh>
    <rPh sb="2" eb="4">
      <t>カクニン</t>
    </rPh>
    <rPh sb="4" eb="6">
      <t>ケンサ</t>
    </rPh>
    <rPh sb="6" eb="8">
      <t>キカン</t>
    </rPh>
    <phoneticPr fontId="3"/>
  </si>
  <si>
    <t>【ハ．完了検査に要した図書】</t>
    <phoneticPr fontId="3"/>
  </si>
  <si>
    <t>【ニ．検査済証】</t>
    <phoneticPr fontId="3"/>
  </si>
  <si>
    <t>　交付者</t>
    <rPh sb="1" eb="3">
      <t>コウフ</t>
    </rPh>
    <rPh sb="3" eb="4">
      <t>シャ</t>
    </rPh>
    <phoneticPr fontId="3"/>
  </si>
  <si>
    <t>【ホ．維持保全に関する準則又は計画】</t>
    <phoneticPr fontId="3"/>
  </si>
  <si>
    <t>【ヘ．前回の調査に関する書類の写し】</t>
    <phoneticPr fontId="3"/>
  </si>
  <si>
    <t>建築設備検査員</t>
    <rPh sb="0" eb="2">
      <t>ケンチク</t>
    </rPh>
    <rPh sb="2" eb="4">
      <t>セツビ</t>
    </rPh>
    <rPh sb="4" eb="7">
      <t>ケンサイン</t>
    </rPh>
    <phoneticPr fontId="3"/>
  </si>
  <si>
    <t>【7．備考】</t>
    <rPh sb="3" eb="5">
      <t>ビコウ</t>
    </rPh>
    <phoneticPr fontId="3"/>
  </si>
  <si>
    <t>昭和</t>
    <rPh sb="0" eb="2">
      <t>ショウワ</t>
    </rPh>
    <phoneticPr fontId="3"/>
  </si>
  <si>
    <t>平成</t>
    <rPh sb="0" eb="2">
      <t>ヘイセイ</t>
    </rPh>
    <phoneticPr fontId="3"/>
  </si>
  <si>
    <t>改善予定(</t>
    <phoneticPr fontId="3"/>
  </si>
  <si>
    <t>月に改善予定）</t>
    <rPh sb="0" eb="1">
      <t>ガツ</t>
    </rPh>
    <phoneticPr fontId="3"/>
  </si>
  <si>
    <t>法22条区域</t>
    <rPh sb="0" eb="1">
      <t>ホウ</t>
    </rPh>
    <rPh sb="3" eb="6">
      <t>ジョウクイキ</t>
    </rPh>
    <phoneticPr fontId="3"/>
  </si>
  <si>
    <t>その他（　　　　　　　　　　　　　　　　　　　　　　　　）</t>
    <phoneticPr fontId="3"/>
  </si>
  <si>
    <t>区画避難安全検証法（</t>
    <phoneticPr fontId="3"/>
  </si>
  <si>
    <t>階）</t>
    <phoneticPr fontId="3"/>
  </si>
  <si>
    <t>階避難安全検証法（</t>
    <phoneticPr fontId="3"/>
  </si>
  <si>
    <t>その他（</t>
    <phoneticPr fontId="3"/>
  </si>
  <si>
    <t>大正</t>
    <rPh sb="0" eb="2">
      <t>タイショウ</t>
    </rPh>
    <phoneticPr fontId="3"/>
  </si>
  <si>
    <t>明治</t>
    <rPh sb="0" eb="2">
      <t>メイジ</t>
    </rPh>
    <phoneticPr fontId="3"/>
  </si>
  <si>
    <t>日　　　　　　　　第</t>
    <rPh sb="0" eb="1">
      <t>ヒ</t>
    </rPh>
    <rPh sb="9" eb="10">
      <t>ダイ</t>
    </rPh>
    <phoneticPr fontId="3"/>
  </si>
  <si>
    <t>月に改善予定）</t>
    <phoneticPr fontId="3"/>
  </si>
  <si>
    <t>　この様式には、第三十六号の二様式に記入した内容と同一の内容を記入してください。なお、第一面の５欄の「ロ」及び「ニ」は同様式第三面の２欄から４欄において指摘があつた項目について、第一面の７欄の「ハ」は同様式第四面に記入されたものについて、すべて記入してください。</t>
    <phoneticPr fontId="3"/>
  </si>
  <si>
    <t>　　【ロ．階数】      地上</t>
    <phoneticPr fontId="3"/>
  </si>
  <si>
    <t>階　      　地下</t>
    <phoneticPr fontId="3"/>
  </si>
  <si>
    <t>建築士</t>
  </si>
  <si>
    <t>建築士</t>
    <phoneticPr fontId="3"/>
  </si>
  <si>
    <t>登録第</t>
  </si>
  <si>
    <t>建築士事務所</t>
    <rPh sb="3" eb="6">
      <t>ジムショ</t>
    </rPh>
    <phoneticPr fontId="3"/>
  </si>
  <si>
    <t>知事登録第</t>
    <rPh sb="0" eb="2">
      <t>チジ</t>
    </rPh>
    <phoneticPr fontId="3"/>
  </si>
  <si>
    <t>　　【ニ．用途】</t>
  </si>
  <si>
    <t>要是正の指摘あり　（</t>
  </si>
  <si>
    <t>既存不適格）</t>
  </si>
  <si>
    <t>指摘なし</t>
  </si>
  <si>
    <t>有　　　　　　　（</t>
    <rPh sb="0" eb="1">
      <t>アリ</t>
    </rPh>
    <phoneticPr fontId="3"/>
  </si>
  <si>
    <t>　　【イ．防火地域等】</t>
  </si>
  <si>
    <t>　　【ロ．用途地域】</t>
  </si>
  <si>
    <t>　　【イ．構造】</t>
  </si>
  <si>
    <t>　（　用途直接入力も可　）</t>
    <rPh sb="5" eb="9">
      <t>チョクセツニュウリョク</t>
    </rPh>
    <rPh sb="10" eb="11">
      <t>カ</t>
    </rPh>
    <phoneticPr fontId="3"/>
  </si>
  <si>
    <t>【４．性能検証法等の適用】</t>
  </si>
  <si>
    <t>【６．関連図書の整備状況】</t>
  </si>
  <si>
    <t>【１．調査及び検査の状況】</t>
  </si>
  <si>
    <t>　　【イ．指摘の内容】</t>
  </si>
  <si>
    <t>　　【ハ．改善予定の有無】</t>
  </si>
  <si>
    <t>　　【イ．該当建築材料の有無】　</t>
  </si>
  <si>
    <t>　　【ロ．措置予定の有無】　　　</t>
  </si>
  <si>
    <t>【４．耐震診断及び耐震改修の調査状況】</t>
  </si>
  <si>
    <t>【５．建築物等に係る不具合等の状況】</t>
  </si>
  <si>
    <t>①　印のある欄は記入しないでください。</t>
  </si>
  <si>
    <t>　　【イ．階別用途別】　　 （</t>
    <phoneticPr fontId="3"/>
  </si>
  <si>
    <t>ID(半角入力)</t>
    <rPh sb="5" eb="7">
      <t>ニュウリョク</t>
    </rPh>
    <phoneticPr fontId="3"/>
  </si>
  <si>
    <t>　　特定行政庁　　　様</t>
    <phoneticPr fontId="3"/>
  </si>
  <si>
    <t>※直接入力欄</t>
    <rPh sb="1" eb="3">
      <t>チョクセツ</t>
    </rPh>
    <rPh sb="3" eb="5">
      <t>ニュウリョク</t>
    </rPh>
    <rPh sb="5" eb="6">
      <t>ラン</t>
    </rPh>
    <phoneticPr fontId="3"/>
  </si>
  <si>
    <t>※プルダウン選択欄</t>
    <rPh sb="6" eb="8">
      <t>センタク</t>
    </rPh>
    <rPh sb="8" eb="9">
      <t>ラン</t>
    </rPh>
    <phoneticPr fontId="3"/>
  </si>
  <si>
    <r>
      <t xml:space="preserve">調　査　項　目
</t>
    </r>
    <r>
      <rPr>
        <b/>
        <sz val="8"/>
        <color indexed="10"/>
        <rFont val="ＭＳ ゴシック"/>
        <family val="3"/>
        <charset val="128"/>
      </rPr>
      <t>【要是正・・○，指摘無・・空欄，該当無・・-(指摘なしのみ)  を選択】</t>
    </r>
    <rPh sb="0" eb="1">
      <t>チョウ</t>
    </rPh>
    <rPh sb="2" eb="3">
      <t>サ</t>
    </rPh>
    <rPh sb="9" eb="10">
      <t>ヨウ</t>
    </rPh>
    <rPh sb="10" eb="12">
      <t>ゼセイ</t>
    </rPh>
    <rPh sb="16" eb="18">
      <t>シテキ</t>
    </rPh>
    <rPh sb="18" eb="19">
      <t>ナシ</t>
    </rPh>
    <rPh sb="21" eb="23">
      <t>クウラン</t>
    </rPh>
    <rPh sb="24" eb="26">
      <t>ガイトウ</t>
    </rPh>
    <rPh sb="26" eb="27">
      <t>ム</t>
    </rPh>
    <rPh sb="41" eb="43">
      <t>センタク</t>
    </rPh>
    <phoneticPr fontId="3"/>
  </si>
  <si>
    <t>※黄色欄（次ページ）のみ入力</t>
    <rPh sb="1" eb="3">
      <t>キイロ</t>
    </rPh>
    <rPh sb="3" eb="4">
      <t>ラン</t>
    </rPh>
    <rPh sb="5" eb="6">
      <t>ジ</t>
    </rPh>
    <rPh sb="12" eb="14">
      <t>ニュウリョク</t>
    </rPh>
    <phoneticPr fontId="3"/>
  </si>
  <si>
    <t>※緑色欄は入力しない</t>
    <rPh sb="1" eb="3">
      <t>ミドリイロ</t>
    </rPh>
    <rPh sb="3" eb="4">
      <t>ラン</t>
    </rPh>
    <rPh sb="5" eb="7">
      <t>ニュウリョク</t>
    </rPh>
    <phoneticPr fontId="3"/>
  </si>
  <si>
    <t>遊技場</t>
    <rPh sb="0" eb="3">
      <t>ユウギジョウ</t>
    </rPh>
    <phoneticPr fontId="3"/>
  </si>
  <si>
    <t>公衆浴場</t>
    <rPh sb="0" eb="2">
      <t>コウシュウ</t>
    </rPh>
    <rPh sb="2" eb="4">
      <t>ヨクジョウ</t>
    </rPh>
    <phoneticPr fontId="3"/>
  </si>
  <si>
    <t>飲食店等</t>
    <rPh sb="0" eb="2">
      <t>インショク</t>
    </rPh>
    <rPh sb="2" eb="3">
      <t>テン</t>
    </rPh>
    <rPh sb="3" eb="4">
      <t>ナド</t>
    </rPh>
    <phoneticPr fontId="3"/>
  </si>
  <si>
    <t>物販</t>
    <rPh sb="0" eb="2">
      <t>ブッパン</t>
    </rPh>
    <phoneticPr fontId="3"/>
  </si>
  <si>
    <t>寄宿舎</t>
    <rPh sb="0" eb="3">
      <t>キシュクシャ</t>
    </rPh>
    <phoneticPr fontId="3"/>
  </si>
  <si>
    <t>博物館等</t>
    <rPh sb="0" eb="3">
      <t>ハクブツカン</t>
    </rPh>
    <rPh sb="3" eb="4">
      <t>トウ</t>
    </rPh>
    <phoneticPr fontId="3"/>
  </si>
  <si>
    <t>↓提出日：西暦入力(例) 2024/1/1　</t>
    <rPh sb="1" eb="4">
      <t>テイシュツビ</t>
    </rPh>
    <rPh sb="5" eb="7">
      <t>セイレキ</t>
    </rPh>
    <rPh sb="7" eb="9">
      <t>ニュウリョク</t>
    </rPh>
    <rPh sb="10" eb="11">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</si>
</sst>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d;@"/>
    <numFmt numFmtId="177" formatCode="0_);[Red]\(0\)"/>
    <numFmt numFmtId="178" formatCode="#,##0_ "/>
    <numFmt numFmtId="179" formatCode="#,##0.00_ "/>
    <numFmt numFmtId="180" formatCode="[&lt;=999]000;[&lt;=99999]000\-00;000\-0000"/>
  </numFmts>
  <fonts count="67" x14ac:knownFonts="1">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b/>
      <sz val="8"/>
      <name val="ＭＳ 明朝"/>
      <family val="1"/>
      <charset val="128"/>
    </font>
    <font>
      <sz val="10"/>
      <name val="ＭＳ 明朝"/>
      <family val="1"/>
      <charset val="128"/>
    </font>
    <font>
      <b/>
      <sz val="8"/>
      <name val="ＭＳ ゴシック"/>
      <family val="3"/>
      <charset val="128"/>
    </font>
    <font>
      <sz val="8"/>
      <name val="ＭＳ ゴシック"/>
      <family val="3"/>
      <charset val="128"/>
    </font>
    <font>
      <sz val="8"/>
      <name val="ＭＳ Ｐゴシック"/>
      <family val="3"/>
      <charset val="128"/>
    </font>
    <font>
      <b/>
      <sz val="11"/>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b/>
      <sz val="12"/>
      <color indexed="10"/>
      <name val="ＭＳ Ｐゴシック"/>
      <family val="3"/>
      <charset val="128"/>
    </font>
    <font>
      <b/>
      <sz val="12"/>
      <name val="ＭＳ Ｐゴシック"/>
      <family val="3"/>
      <charset val="128"/>
    </font>
    <font>
      <b/>
      <sz val="9"/>
      <color indexed="8"/>
      <name val="ＭＳ Ｐゴシック"/>
      <family val="3"/>
      <charset val="128"/>
    </font>
    <font>
      <sz val="9"/>
      <color indexed="8"/>
      <name val="ＭＳ Ｐゴシック"/>
      <family val="3"/>
      <charset val="128"/>
    </font>
    <font>
      <sz val="10"/>
      <color indexed="8"/>
      <name val="ＭＳ Ｐゴシック"/>
      <family val="3"/>
      <charset val="128"/>
    </font>
    <font>
      <b/>
      <sz val="10"/>
      <color indexed="8"/>
      <name val="ＭＳ Ｐゴシック"/>
      <family val="3"/>
      <charset val="128"/>
    </font>
    <font>
      <sz val="8"/>
      <color indexed="8"/>
      <name val="ＭＳ Ｐゴシック"/>
      <family val="3"/>
      <charset val="128"/>
    </font>
    <font>
      <b/>
      <sz val="6"/>
      <name val="ＭＳ Ｐゴシック"/>
      <family val="3"/>
      <charset val="128"/>
    </font>
    <font>
      <sz val="10"/>
      <name val="ＭＳ Ｐゴシック"/>
      <family val="3"/>
      <charset val="128"/>
    </font>
    <font>
      <sz val="11"/>
      <color indexed="10"/>
      <name val="ＭＳ Ｐゴシック"/>
      <family val="3"/>
      <charset val="128"/>
    </font>
    <font>
      <sz val="10.5"/>
      <name val="ＭＳ 明朝"/>
      <family val="1"/>
      <charset val="128"/>
    </font>
    <font>
      <sz val="11"/>
      <name val="ＭＳ 明朝"/>
      <family val="1"/>
      <charset val="128"/>
    </font>
    <font>
      <sz val="8"/>
      <name val="ＭＳ Ｐ明朝"/>
      <family val="1"/>
      <charset val="128"/>
    </font>
    <font>
      <sz val="11"/>
      <name val="ＭＳ Ｐ明朝"/>
      <family val="1"/>
      <charset val="128"/>
    </font>
    <font>
      <b/>
      <sz val="10"/>
      <name val="ＭＳ Ｐゴシック"/>
      <family val="3"/>
      <charset val="128"/>
    </font>
    <font>
      <sz val="11"/>
      <color indexed="12"/>
      <name val="ＭＳ Ｐ明朝"/>
      <family val="1"/>
      <charset val="128"/>
    </font>
    <font>
      <b/>
      <sz val="10"/>
      <name val="ＭＳ ゴシック"/>
      <family val="3"/>
      <charset val="128"/>
    </font>
    <font>
      <sz val="10"/>
      <name val="ＭＳ Ｐ明朝"/>
      <family val="1"/>
      <charset val="128"/>
    </font>
    <font>
      <b/>
      <sz val="9"/>
      <name val="ＭＳ 明朝"/>
      <family val="1"/>
      <charset val="128"/>
    </font>
    <font>
      <b/>
      <sz val="8"/>
      <color indexed="10"/>
      <name val="ＭＳ ゴシック"/>
      <family val="3"/>
      <charset val="128"/>
    </font>
    <font>
      <b/>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rgb="FF0070C0"/>
      <name val="ＭＳ Ｐゴシック"/>
      <family val="3"/>
      <charset val="128"/>
    </font>
    <font>
      <b/>
      <sz val="11"/>
      <color rgb="FFFF0000"/>
      <name val="ＭＳ Ｐゴシック"/>
      <family val="3"/>
      <charset val="128"/>
    </font>
    <font>
      <b/>
      <sz val="11"/>
      <color rgb="FF0070C0"/>
      <name val="ＭＳ Ｐゴシック"/>
      <family val="3"/>
      <charset val="128"/>
    </font>
    <font>
      <b/>
      <sz val="12"/>
      <color rgb="FFFF0000"/>
      <name val="ＭＳ Ｐゴシック"/>
      <family val="3"/>
      <charset val="128"/>
    </font>
    <font>
      <b/>
      <sz val="14"/>
      <color rgb="FFFF0000"/>
      <name val="ＭＳ Ｐゴシック"/>
      <family val="3"/>
      <charset val="128"/>
    </font>
    <font>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b/>
      <sz val="11"/>
      <color theme="1"/>
      <name val="ＭＳ Ｐゴシック"/>
      <family val="3"/>
      <charset val="128"/>
    </font>
    <font>
      <sz val="11"/>
      <color rgb="FF000000"/>
      <name val="ＭＳ Ｐゴシック"/>
      <family val="3"/>
      <charset val="128"/>
    </font>
    <font>
      <sz val="11"/>
      <color rgb="FF0070C0"/>
      <name val="ＭＳ Ｐゴシック"/>
      <family val="3"/>
      <charset val="128"/>
    </font>
    <font>
      <sz val="11"/>
      <color rgb="FF00B050"/>
      <name val="ＭＳ Ｐゴシック"/>
      <family val="3"/>
      <charset val="128"/>
    </font>
    <font>
      <b/>
      <sz val="10"/>
      <color theme="1"/>
      <name val="ＭＳ Ｐゴシック"/>
      <family val="3"/>
      <charset val="128"/>
    </font>
    <font>
      <b/>
      <sz val="10"/>
      <color rgb="FF0070C0"/>
      <name val="ＭＳ Ｐゴシック"/>
      <family val="3"/>
      <charset val="128"/>
    </font>
  </fonts>
  <fills count="51">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7" tint="0.79998168889431442"/>
        <bgColor indexed="64"/>
      </patternFill>
    </fill>
    <fill>
      <patternFill patternType="solid">
        <fgColor rgb="FFF8FEAC"/>
        <bgColor indexed="0"/>
      </patternFill>
    </fill>
    <fill>
      <patternFill patternType="solid">
        <fgColor theme="8" tint="0.79998168889431442"/>
        <bgColor indexed="0"/>
      </patternFill>
    </fill>
    <fill>
      <patternFill patternType="solid">
        <fgColor theme="9" tint="0.59999389629810485"/>
        <bgColor indexed="0"/>
      </patternFill>
    </fill>
    <fill>
      <patternFill patternType="solid">
        <fgColor theme="0"/>
        <bgColor indexed="0"/>
      </patternFill>
    </fill>
    <fill>
      <patternFill patternType="solid">
        <fgColor theme="8" tint="0.79998168889431442"/>
        <bgColor indexed="64"/>
      </patternFill>
    </fill>
    <fill>
      <patternFill patternType="solid">
        <fgColor rgb="FFFFFF99"/>
        <bgColor indexed="0"/>
      </patternFill>
    </fill>
    <fill>
      <patternFill patternType="solid">
        <fgColor theme="8" tint="0.39997558519241921"/>
        <bgColor indexed="0"/>
      </patternFill>
    </fill>
    <fill>
      <patternFill patternType="solid">
        <fgColor rgb="FFFF5050"/>
        <bgColor indexed="0"/>
      </patternFill>
    </fill>
    <fill>
      <patternFill patternType="solid">
        <fgColor rgb="FFFFFF00"/>
        <bgColor indexed="64"/>
      </patternFill>
    </fill>
    <fill>
      <patternFill patternType="solid">
        <fgColor rgb="FFFF5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166">
    <border>
      <left/>
      <right/>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style="thin">
        <color indexed="64"/>
      </bottom>
      <diagonal/>
    </border>
    <border>
      <left style="thin">
        <color indexed="8"/>
      </left>
      <right style="thin">
        <color indexed="8"/>
      </right>
      <top style="thick">
        <color indexed="64"/>
      </top>
      <bottom style="thin">
        <color indexed="64"/>
      </bottom>
      <diagonal/>
    </border>
    <border>
      <left style="medium">
        <color indexed="64"/>
      </left>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ck">
        <color indexed="64"/>
      </right>
      <top/>
      <bottom style="thin">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style="medium">
        <color indexed="64"/>
      </bottom>
      <diagonal/>
    </border>
    <border>
      <left style="hair">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thin">
        <color indexed="64"/>
      </left>
      <right/>
      <top/>
      <bottom style="hair">
        <color indexed="64"/>
      </bottom>
      <diagonal/>
    </border>
    <border>
      <left style="thick">
        <color indexed="64"/>
      </left>
      <right/>
      <top/>
      <bottom style="hair">
        <color indexed="64"/>
      </bottom>
      <diagonal/>
    </border>
    <border>
      <left style="medium">
        <color indexed="64"/>
      </left>
      <right/>
      <top style="thin">
        <color indexed="64"/>
      </top>
      <bottom/>
      <diagonal/>
    </border>
    <border>
      <left style="thin">
        <color indexed="64"/>
      </left>
      <right/>
      <top style="thin">
        <color indexed="64"/>
      </top>
      <bottom/>
      <diagonal/>
    </border>
    <border>
      <left/>
      <right/>
      <top/>
      <bottom style="hair">
        <color indexed="64"/>
      </bottom>
      <diagonal/>
    </border>
    <border>
      <left style="thin">
        <color indexed="64"/>
      </left>
      <right style="hair">
        <color indexed="64"/>
      </right>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Dashed">
        <color indexed="64"/>
      </left>
      <right style="mediumDashed">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diagonalUp="1">
      <left style="thick">
        <color indexed="64"/>
      </left>
      <right style="thin">
        <color indexed="64"/>
      </right>
      <top style="thin">
        <color indexed="64"/>
      </top>
      <bottom style="hair">
        <color indexed="64"/>
      </bottom>
      <diagonal style="hair">
        <color indexed="64"/>
      </diagonal>
    </border>
    <border diagonalUp="1">
      <left style="thin">
        <color indexed="64"/>
      </left>
      <right style="thick">
        <color indexed="64"/>
      </right>
      <top style="thin">
        <color indexed="64"/>
      </top>
      <bottom style="hair">
        <color indexed="64"/>
      </bottom>
      <diagonal style="hair">
        <color indexed="64"/>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Dashed">
        <color rgb="FF002060"/>
      </left>
      <right style="mediumDashed">
        <color theme="3"/>
      </right>
      <top style="mediumDashed">
        <color theme="3"/>
      </top>
      <bottom/>
      <diagonal/>
    </border>
    <border>
      <left/>
      <right style="medium">
        <color rgb="FFFF0000"/>
      </right>
      <top style="medium">
        <color rgb="FFFF0000"/>
      </top>
      <bottom/>
      <diagonal/>
    </border>
    <border>
      <left style="medium">
        <color rgb="FFFF0000"/>
      </left>
      <right style="hair">
        <color rgb="FFFF0000"/>
      </right>
      <top style="medium">
        <color rgb="FFFF0000"/>
      </top>
      <bottom/>
      <diagonal/>
    </border>
    <border>
      <left style="hair">
        <color rgb="FFFF0000"/>
      </left>
      <right style="medium">
        <color rgb="FFFF0000"/>
      </right>
      <top style="medium">
        <color rgb="FFFF0000"/>
      </top>
      <bottom/>
      <diagonal/>
    </border>
    <border>
      <left style="mediumDashed">
        <color rgb="FF002060"/>
      </left>
      <right style="mediumDashed">
        <color theme="3"/>
      </right>
      <top style="thin">
        <color indexed="64"/>
      </top>
      <bottom style="thin">
        <color indexed="64"/>
      </bottom>
      <diagonal/>
    </border>
    <border>
      <left/>
      <right style="medium">
        <color rgb="FFFF0000"/>
      </right>
      <top style="thin">
        <color rgb="FFFF0000"/>
      </top>
      <bottom style="thin">
        <color indexed="64"/>
      </bottom>
      <diagonal/>
    </border>
    <border>
      <left style="medium">
        <color rgb="FFFF0000"/>
      </left>
      <right style="hair">
        <color rgb="FFFF0000"/>
      </right>
      <top style="thin">
        <color rgb="FFFF0000"/>
      </top>
      <bottom style="thin">
        <color indexed="64"/>
      </bottom>
      <diagonal/>
    </border>
    <border>
      <left style="hair">
        <color rgb="FFFF0000"/>
      </left>
      <right style="medium">
        <color rgb="FFFF0000"/>
      </right>
      <top style="thin">
        <color rgb="FFFF0000"/>
      </top>
      <bottom style="thin">
        <color indexed="64"/>
      </bottom>
      <diagonal/>
    </border>
    <border>
      <left/>
      <right style="medium">
        <color rgb="FFFF0000"/>
      </right>
      <top style="thin">
        <color indexed="64"/>
      </top>
      <bottom style="hair">
        <color indexed="64"/>
      </bottom>
      <diagonal/>
    </border>
    <border>
      <left style="hair">
        <color indexed="64"/>
      </left>
      <right style="medium">
        <color rgb="FFFF0000"/>
      </right>
      <top style="thin">
        <color indexed="64"/>
      </top>
      <bottom style="hair">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5">
    <xf numFmtId="0" fontId="0" fillId="0" borderId="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30" borderId="144" applyNumberFormat="0" applyAlignment="0" applyProtection="0">
      <alignment vertical="center"/>
    </xf>
    <xf numFmtId="0" fontId="40" fillId="31" borderId="0" applyNumberFormat="0" applyBorder="0" applyAlignment="0" applyProtection="0">
      <alignment vertical="center"/>
    </xf>
    <xf numFmtId="0" fontId="1" fillId="4" borderId="145" applyNumberFormat="0" applyFont="0" applyAlignment="0" applyProtection="0">
      <alignment vertical="center"/>
    </xf>
    <xf numFmtId="0" fontId="41" fillId="0" borderId="146" applyNumberFormat="0" applyFill="0" applyAlignment="0" applyProtection="0">
      <alignment vertical="center"/>
    </xf>
    <xf numFmtId="0" fontId="42" fillId="32" borderId="0" applyNumberFormat="0" applyBorder="0" applyAlignment="0" applyProtection="0">
      <alignment vertical="center"/>
    </xf>
    <xf numFmtId="0" fontId="43" fillId="33" borderId="147" applyNumberFormat="0" applyAlignment="0" applyProtection="0">
      <alignment vertical="center"/>
    </xf>
    <xf numFmtId="0" fontId="44" fillId="0" borderId="0" applyNumberFormat="0" applyFill="0" applyBorder="0" applyAlignment="0" applyProtection="0">
      <alignment vertical="center"/>
    </xf>
    <xf numFmtId="0" fontId="45" fillId="0" borderId="148" applyNumberFormat="0" applyFill="0" applyAlignment="0" applyProtection="0">
      <alignment vertical="center"/>
    </xf>
    <xf numFmtId="0" fontId="46" fillId="0" borderId="149" applyNumberFormat="0" applyFill="0" applyAlignment="0" applyProtection="0">
      <alignment vertical="center"/>
    </xf>
    <xf numFmtId="0" fontId="47" fillId="0" borderId="150" applyNumberFormat="0" applyFill="0" applyAlignment="0" applyProtection="0">
      <alignment vertical="center"/>
    </xf>
    <xf numFmtId="0" fontId="47" fillId="0" borderId="0" applyNumberFormat="0" applyFill="0" applyBorder="0" applyAlignment="0" applyProtection="0">
      <alignment vertical="center"/>
    </xf>
    <xf numFmtId="0" fontId="48" fillId="0" borderId="151" applyNumberFormat="0" applyFill="0" applyAlignment="0" applyProtection="0">
      <alignment vertical="center"/>
    </xf>
    <xf numFmtId="0" fontId="49" fillId="33" borderId="152" applyNumberFormat="0" applyAlignment="0" applyProtection="0">
      <alignment vertical="center"/>
    </xf>
    <xf numFmtId="0" fontId="50" fillId="0" borderId="0" applyNumberFormat="0" applyFill="0" applyBorder="0" applyAlignment="0" applyProtection="0">
      <alignment vertical="center"/>
    </xf>
    <xf numFmtId="0" fontId="51" fillId="2" borderId="147" applyNumberFormat="0" applyAlignment="0" applyProtection="0">
      <alignment vertical="center"/>
    </xf>
    <xf numFmtId="0" fontId="12" fillId="0" borderId="0"/>
    <xf numFmtId="0" fontId="12" fillId="0" borderId="0"/>
    <xf numFmtId="0" fontId="1" fillId="0" borderId="0">
      <alignment vertical="center"/>
    </xf>
    <xf numFmtId="0" fontId="52" fillId="34" borderId="0" applyNumberFormat="0" applyBorder="0" applyAlignment="0" applyProtection="0">
      <alignment vertical="center"/>
    </xf>
  </cellStyleXfs>
  <cellXfs count="684">
    <xf numFmtId="0" fontId="0" fillId="0" borderId="0" xfId="0" applyAlignment="1">
      <alignment vertical="center"/>
    </xf>
    <xf numFmtId="0" fontId="2" fillId="0" borderId="0" xfId="0" applyFont="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vertical="center"/>
    </xf>
    <xf numFmtId="0" fontId="1" fillId="0" borderId="22" xfId="0" applyFont="1" applyBorder="1" applyAlignment="1">
      <alignment horizontal="center" vertical="center"/>
    </xf>
    <xf numFmtId="0" fontId="1" fillId="0" borderId="23" xfId="0" applyFont="1" applyFill="1" applyBorder="1" applyAlignment="1">
      <alignment horizontal="center" vertical="center"/>
    </xf>
    <xf numFmtId="0" fontId="1" fillId="36" borderId="4" xfId="42" applyFont="1" applyFill="1" applyBorder="1" applyAlignment="1">
      <alignment horizontal="center" vertical="center" wrapText="1"/>
    </xf>
    <xf numFmtId="0" fontId="1" fillId="0" borderId="23" xfId="0" applyFont="1" applyBorder="1" applyAlignment="1">
      <alignment horizontal="center" vertical="center"/>
    </xf>
    <xf numFmtId="0" fontId="1" fillId="0" borderId="22" xfId="0" applyFont="1" applyFill="1" applyBorder="1" applyAlignment="1">
      <alignment horizontal="center" vertical="center"/>
    </xf>
    <xf numFmtId="0" fontId="0" fillId="0" borderId="24" xfId="0" applyFont="1" applyBorder="1" applyAlignment="1">
      <alignment vertical="center"/>
    </xf>
    <xf numFmtId="0" fontId="13" fillId="0" borderId="25" xfId="42" applyFont="1" applyFill="1" applyBorder="1" applyAlignment="1">
      <alignment horizontal="center" vertical="center" wrapText="1"/>
    </xf>
    <xf numFmtId="0" fontId="53" fillId="37" borderId="26" xfId="42" applyFont="1" applyFill="1" applyBorder="1" applyAlignment="1">
      <alignment horizontal="center" vertical="center" wrapText="1"/>
    </xf>
    <xf numFmtId="0" fontId="14" fillId="37" borderId="26" xfId="42" applyFont="1" applyFill="1" applyBorder="1" applyAlignment="1">
      <alignment horizontal="center" vertical="center" wrapText="1"/>
    </xf>
    <xf numFmtId="0" fontId="54" fillId="38" borderId="26" xfId="42" applyFont="1" applyFill="1" applyBorder="1" applyAlignment="1">
      <alignment horizontal="center" vertical="center" wrapText="1"/>
    </xf>
    <xf numFmtId="0" fontId="55" fillId="0" borderId="27" xfId="42" applyFont="1" applyFill="1" applyBorder="1" applyAlignment="1">
      <alignment horizontal="center" vertical="center"/>
    </xf>
    <xf numFmtId="0" fontId="54" fillId="39" borderId="28" xfId="42" applyFont="1" applyFill="1" applyBorder="1" applyAlignment="1">
      <alignment horizontal="center" vertical="center"/>
    </xf>
    <xf numFmtId="0" fontId="56" fillId="0" borderId="29" xfId="42" applyFont="1" applyFill="1" applyBorder="1" applyAlignment="1">
      <alignment horizontal="center" vertical="center" wrapText="1"/>
    </xf>
    <xf numFmtId="0" fontId="14" fillId="40" borderId="29" xfId="42" applyFont="1" applyFill="1" applyBorder="1" applyAlignment="1">
      <alignment horizontal="center" vertical="center" wrapText="1"/>
    </xf>
    <xf numFmtId="0" fontId="12" fillId="37" borderId="30" xfId="42" applyFont="1" applyFill="1" applyBorder="1" applyAlignment="1">
      <alignment horizontal="center" vertical="top" wrapText="1"/>
    </xf>
    <xf numFmtId="0" fontId="12" fillId="37" borderId="31" xfId="42" applyFont="1" applyFill="1" applyBorder="1" applyAlignment="1">
      <alignment horizontal="center" vertical="top" wrapText="1"/>
    </xf>
    <xf numFmtId="0" fontId="12" fillId="37" borderId="32" xfId="42" applyFont="1" applyFill="1" applyBorder="1" applyAlignment="1">
      <alignment horizontal="center" vertical="top" wrapText="1"/>
    </xf>
    <xf numFmtId="0" fontId="12" fillId="37" borderId="33" xfId="42" applyFont="1" applyFill="1" applyBorder="1" applyAlignment="1">
      <alignment horizontal="center" vertical="top" wrapText="1"/>
    </xf>
    <xf numFmtId="0" fontId="12" fillId="37" borderId="34" xfId="42" applyFont="1" applyFill="1" applyBorder="1" applyAlignment="1">
      <alignment horizontal="center" vertical="top" wrapText="1"/>
    </xf>
    <xf numFmtId="0" fontId="12" fillId="37" borderId="35" xfId="42" applyFont="1" applyFill="1" applyBorder="1" applyAlignment="1">
      <alignment horizontal="center" vertical="top" wrapText="1"/>
    </xf>
    <xf numFmtId="0" fontId="12" fillId="37" borderId="36" xfId="42" applyFont="1" applyFill="1" applyBorder="1" applyAlignment="1">
      <alignment horizontal="center" vertical="top" wrapText="1"/>
    </xf>
    <xf numFmtId="0" fontId="12" fillId="41" borderId="37" xfId="42" applyFont="1" applyFill="1" applyBorder="1" applyAlignment="1">
      <alignment horizontal="center" vertical="center" wrapText="1"/>
    </xf>
    <xf numFmtId="0" fontId="12" fillId="41" borderId="30" xfId="42" applyFont="1" applyFill="1" applyBorder="1" applyAlignment="1">
      <alignment horizontal="center" vertical="top" wrapText="1"/>
    </xf>
    <xf numFmtId="0" fontId="12" fillId="41" borderId="32" xfId="42" applyFont="1" applyFill="1" applyBorder="1" applyAlignment="1">
      <alignment horizontal="center" vertical="top" wrapText="1"/>
    </xf>
    <xf numFmtId="0" fontId="12" fillId="41" borderId="33" xfId="42" applyFont="1" applyFill="1" applyBorder="1" applyAlignment="1">
      <alignment horizontal="center" vertical="top" wrapText="1"/>
    </xf>
    <xf numFmtId="0" fontId="12" fillId="41" borderId="31" xfId="42" applyFont="1" applyFill="1" applyBorder="1" applyAlignment="1">
      <alignment horizontal="center" vertical="top" wrapText="1"/>
    </xf>
    <xf numFmtId="0" fontId="12" fillId="41" borderId="34" xfId="42" applyFont="1" applyFill="1" applyBorder="1" applyAlignment="1">
      <alignment horizontal="center" vertical="top" wrapText="1"/>
    </xf>
    <xf numFmtId="0" fontId="12" fillId="42" borderId="153" xfId="42" applyFont="1" applyFill="1" applyBorder="1" applyAlignment="1">
      <alignment horizontal="center" vertical="top" wrapText="1"/>
    </xf>
    <xf numFmtId="0" fontId="12" fillId="42" borderId="31" xfId="42" applyFont="1" applyFill="1" applyBorder="1" applyAlignment="1">
      <alignment horizontal="center" vertical="top" wrapText="1"/>
    </xf>
    <xf numFmtId="0" fontId="12" fillId="42" borderId="34" xfId="42" applyFont="1" applyFill="1" applyBorder="1" applyAlignment="1">
      <alignment horizontal="center" vertical="top" wrapText="1"/>
    </xf>
    <xf numFmtId="0" fontId="12" fillId="43" borderId="29" xfId="42" applyFont="1" applyFill="1" applyBorder="1" applyAlignment="1">
      <alignment horizontal="center" vertical="top" wrapText="1"/>
    </xf>
    <xf numFmtId="0" fontId="19" fillId="0" borderId="31" xfId="42" applyFont="1" applyFill="1" applyBorder="1" applyAlignment="1">
      <alignment horizontal="center" vertical="top" wrapText="1"/>
    </xf>
    <xf numFmtId="0" fontId="19" fillId="0" borderId="38" xfId="42" applyFont="1" applyFill="1" applyBorder="1" applyAlignment="1">
      <alignment horizontal="center" vertical="top" wrapText="1"/>
    </xf>
    <xf numFmtId="0" fontId="19" fillId="0" borderId="39" xfId="42" applyFont="1" applyFill="1" applyBorder="1" applyAlignment="1">
      <alignment horizontal="center" vertical="top" wrapText="1"/>
    </xf>
    <xf numFmtId="0" fontId="19" fillId="0" borderId="40" xfId="42" applyFont="1" applyFill="1" applyBorder="1" applyAlignment="1">
      <alignment horizontal="center" vertical="top" wrapText="1"/>
    </xf>
    <xf numFmtId="0" fontId="20" fillId="0" borderId="40" xfId="42" applyFont="1" applyFill="1" applyBorder="1" applyAlignment="1">
      <alignment horizontal="center" vertical="top" wrapText="1"/>
    </xf>
    <xf numFmtId="0" fontId="20" fillId="0" borderId="41" xfId="42" applyFont="1" applyFill="1" applyBorder="1" applyAlignment="1">
      <alignment horizontal="left" vertical="top" wrapText="1"/>
    </xf>
    <xf numFmtId="0" fontId="57" fillId="44" borderId="154" xfId="42" applyFont="1" applyFill="1" applyBorder="1" applyAlignment="1">
      <alignment horizontal="center" vertical="center" wrapText="1"/>
    </xf>
    <xf numFmtId="0" fontId="54" fillId="20" borderId="155" xfId="42" applyFont="1" applyFill="1" applyBorder="1" applyAlignment="1">
      <alignment horizontal="center" vertical="top" wrapText="1"/>
    </xf>
    <xf numFmtId="0" fontId="57" fillId="20" borderId="156" xfId="42" applyFont="1" applyFill="1" applyBorder="1" applyAlignment="1">
      <alignment horizontal="center" vertical="center" wrapText="1"/>
    </xf>
    <xf numFmtId="0" fontId="12" fillId="0" borderId="0" xfId="42" applyFont="1" applyFill="1" applyBorder="1" applyAlignment="1">
      <alignment horizontal="center" vertical="top" wrapText="1"/>
    </xf>
    <xf numFmtId="0" fontId="0" fillId="0" borderId="0" xfId="0" applyAlignment="1"/>
    <xf numFmtId="0" fontId="0" fillId="0" borderId="0" xfId="0" applyFont="1" applyAlignment="1"/>
    <xf numFmtId="0" fontId="1" fillId="0" borderId="4" xfId="0" applyFont="1" applyBorder="1" applyAlignment="1">
      <alignment horizontal="center" vertical="center"/>
    </xf>
    <xf numFmtId="0" fontId="0"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42" xfId="42" applyFont="1" applyFill="1" applyBorder="1" applyAlignment="1">
      <alignment horizontal="center" vertical="center" wrapText="1"/>
    </xf>
    <xf numFmtId="0" fontId="53" fillId="37" borderId="17" xfId="42" applyFont="1" applyFill="1" applyBorder="1" applyAlignment="1">
      <alignment horizontal="center" vertical="center" wrapText="1"/>
    </xf>
    <xf numFmtId="0" fontId="22" fillId="37" borderId="17" xfId="42" applyFont="1" applyFill="1" applyBorder="1" applyAlignment="1">
      <alignment horizontal="center" vertical="center" wrapText="1"/>
    </xf>
    <xf numFmtId="0" fontId="54" fillId="38" borderId="2" xfId="42" applyFont="1" applyFill="1" applyBorder="1" applyAlignment="1">
      <alignment horizontal="center" vertical="center" wrapText="1"/>
    </xf>
    <xf numFmtId="0" fontId="55" fillId="0" borderId="43" xfId="42" applyFont="1" applyFill="1" applyBorder="1" applyAlignment="1">
      <alignment horizontal="center" vertical="center"/>
    </xf>
    <xf numFmtId="0" fontId="54" fillId="39" borderId="44" xfId="42" applyFont="1" applyFill="1" applyBorder="1" applyAlignment="1">
      <alignment horizontal="center" vertical="center"/>
    </xf>
    <xf numFmtId="0" fontId="56" fillId="0" borderId="45" xfId="42" applyFont="1" applyFill="1" applyBorder="1" applyAlignment="1">
      <alignment horizontal="right" wrapText="1" indent="1"/>
    </xf>
    <xf numFmtId="0" fontId="14" fillId="40" borderId="43" xfId="42" applyFont="1" applyFill="1" applyBorder="1" applyAlignment="1">
      <alignment horizontal="center" vertical="center" wrapText="1"/>
    </xf>
    <xf numFmtId="0" fontId="14" fillId="40" borderId="2" xfId="42" applyFont="1" applyFill="1" applyBorder="1" applyAlignment="1">
      <alignment horizontal="center" vertical="center" wrapText="1"/>
    </xf>
    <xf numFmtId="0" fontId="14" fillId="40" borderId="46" xfId="42" applyFont="1" applyFill="1" applyBorder="1" applyAlignment="1">
      <alignment horizontal="center" vertical="center" wrapText="1"/>
    </xf>
    <xf numFmtId="0" fontId="58" fillId="37" borderId="47" xfId="42" applyFont="1" applyFill="1" applyBorder="1" applyAlignment="1">
      <alignment horizontal="center" vertical="center" wrapText="1"/>
    </xf>
    <xf numFmtId="0" fontId="1" fillId="37" borderId="48" xfId="42" applyFont="1" applyFill="1" applyBorder="1" applyAlignment="1">
      <alignment horizontal="center" vertical="center" wrapText="1"/>
    </xf>
    <xf numFmtId="0" fontId="1" fillId="37" borderId="49" xfId="42" applyFont="1" applyFill="1" applyBorder="1" applyAlignment="1">
      <alignment horizontal="center" vertical="center" wrapText="1"/>
    </xf>
    <xf numFmtId="0" fontId="58" fillId="37" borderId="50" xfId="42" applyFont="1" applyFill="1" applyBorder="1" applyAlignment="1">
      <alignment horizontal="center" vertical="center" wrapText="1"/>
    </xf>
    <xf numFmtId="0" fontId="12" fillId="37" borderId="51" xfId="42" applyFont="1" applyFill="1" applyBorder="1" applyAlignment="1">
      <alignment horizontal="center" vertical="center" wrapText="1"/>
    </xf>
    <xf numFmtId="0" fontId="12" fillId="37" borderId="18" xfId="42" applyFont="1" applyFill="1" applyBorder="1" applyAlignment="1">
      <alignment horizontal="center" vertical="center" wrapText="1"/>
    </xf>
    <xf numFmtId="0" fontId="12" fillId="37" borderId="52" xfId="42" applyFont="1" applyFill="1" applyBorder="1" applyAlignment="1">
      <alignment horizontal="center" vertical="center" wrapText="1"/>
    </xf>
    <xf numFmtId="0" fontId="12" fillId="37" borderId="53" xfId="42" applyFont="1" applyFill="1" applyBorder="1" applyAlignment="1">
      <alignment horizontal="center" vertical="center" wrapText="1"/>
    </xf>
    <xf numFmtId="0" fontId="58" fillId="37" borderId="23" xfId="42" applyFont="1" applyFill="1" applyBorder="1" applyAlignment="1">
      <alignment horizontal="center" vertical="center" wrapText="1"/>
    </xf>
    <xf numFmtId="0" fontId="12" fillId="37" borderId="48" xfId="42" applyFont="1" applyFill="1" applyBorder="1" applyAlignment="1">
      <alignment horizontal="center" vertical="center" wrapText="1"/>
    </xf>
    <xf numFmtId="0" fontId="12" fillId="37" borderId="54" xfId="42" applyFont="1" applyFill="1" applyBorder="1" applyAlignment="1">
      <alignment horizontal="center" vertical="center" wrapText="1"/>
    </xf>
    <xf numFmtId="0" fontId="12" fillId="41" borderId="46" xfId="42" applyFont="1" applyFill="1" applyBorder="1" applyAlignment="1">
      <alignment horizontal="center" vertical="center" wrapText="1"/>
    </xf>
    <xf numFmtId="0" fontId="58" fillId="41" borderId="55" xfId="42" applyFont="1" applyFill="1" applyBorder="1" applyAlignment="1">
      <alignment horizontal="center" vertical="center" wrapText="1"/>
    </xf>
    <xf numFmtId="0" fontId="1" fillId="41" borderId="48" xfId="42" applyFont="1" applyFill="1" applyBorder="1" applyAlignment="1">
      <alignment horizontal="center" vertical="center" wrapText="1"/>
    </xf>
    <xf numFmtId="0" fontId="1" fillId="41" borderId="49" xfId="42" applyFont="1" applyFill="1" applyBorder="1" applyAlignment="1">
      <alignment horizontal="center" vertical="center" wrapText="1"/>
    </xf>
    <xf numFmtId="0" fontId="58" fillId="41" borderId="47" xfId="42" applyFont="1" applyFill="1" applyBorder="1" applyAlignment="1">
      <alignment horizontal="center" vertical="center" wrapText="1"/>
    </xf>
    <xf numFmtId="0" fontId="12" fillId="41" borderId="48" xfId="42" applyFont="1" applyFill="1" applyBorder="1" applyAlignment="1">
      <alignment horizontal="center" vertical="center" wrapText="1"/>
    </xf>
    <xf numFmtId="0" fontId="12" fillId="41" borderId="49" xfId="42" applyFont="1" applyFill="1" applyBorder="1" applyAlignment="1">
      <alignment horizontal="center" vertical="center" wrapText="1"/>
    </xf>
    <xf numFmtId="0" fontId="12" fillId="41" borderId="56" xfId="42" applyFont="1" applyFill="1" applyBorder="1" applyAlignment="1">
      <alignment horizontal="center" vertical="center" wrapText="1"/>
    </xf>
    <xf numFmtId="0" fontId="12" fillId="42" borderId="157" xfId="42" applyFont="1" applyFill="1" applyBorder="1" applyAlignment="1">
      <alignment horizontal="center" vertical="top" wrapText="1"/>
    </xf>
    <xf numFmtId="0" fontId="58" fillId="42" borderId="51" xfId="42" applyFont="1" applyFill="1" applyBorder="1" applyAlignment="1">
      <alignment horizontal="center" vertical="center" wrapText="1"/>
    </xf>
    <xf numFmtId="0" fontId="1" fillId="42" borderId="48" xfId="42" applyFont="1" applyFill="1" applyBorder="1" applyAlignment="1">
      <alignment horizontal="center" vertical="center" wrapText="1"/>
    </xf>
    <xf numFmtId="0" fontId="1" fillId="42" borderId="49" xfId="42" applyFont="1" applyFill="1" applyBorder="1" applyAlignment="1">
      <alignment horizontal="center" vertical="center" wrapText="1"/>
    </xf>
    <xf numFmtId="0" fontId="58" fillId="42" borderId="47" xfId="42" applyFont="1" applyFill="1" applyBorder="1" applyAlignment="1">
      <alignment horizontal="center" vertical="center" wrapText="1"/>
    </xf>
    <xf numFmtId="0" fontId="12" fillId="42" borderId="48" xfId="42" applyFont="1" applyFill="1" applyBorder="1" applyAlignment="1">
      <alignment horizontal="center" vertical="center" wrapText="1"/>
    </xf>
    <xf numFmtId="0" fontId="12" fillId="42" borderId="49" xfId="42" applyFont="1" applyFill="1" applyBorder="1" applyAlignment="1">
      <alignment horizontal="center" vertical="center" wrapText="1"/>
    </xf>
    <xf numFmtId="0" fontId="12" fillId="42" borderId="56" xfId="42" applyFont="1" applyFill="1" applyBorder="1" applyAlignment="1">
      <alignment horizontal="center" vertical="center" wrapText="1"/>
    </xf>
    <xf numFmtId="0" fontId="19" fillId="45" borderId="46" xfId="42" applyFont="1" applyFill="1" applyBorder="1" applyAlignment="1">
      <alignment horizontal="center" vertical="center" wrapText="1"/>
    </xf>
    <xf numFmtId="0" fontId="19" fillId="0" borderId="18" xfId="42" applyFont="1" applyFill="1" applyBorder="1" applyAlignment="1">
      <alignment horizontal="center" vertical="top" wrapText="1"/>
    </xf>
    <xf numFmtId="0" fontId="19" fillId="0" borderId="47" xfId="42" applyFont="1" applyFill="1" applyBorder="1" applyAlignment="1">
      <alignment horizontal="center" vertical="top" wrapText="1"/>
    </xf>
    <xf numFmtId="0" fontId="19" fillId="0" borderId="56" xfId="42" applyFont="1" applyFill="1" applyBorder="1" applyAlignment="1">
      <alignment horizontal="center" vertical="top" wrapText="1"/>
    </xf>
    <xf numFmtId="0" fontId="20" fillId="0" borderId="48" xfId="42" applyFont="1" applyFill="1" applyBorder="1" applyAlignment="1">
      <alignment horizontal="center" vertical="top" wrapText="1"/>
    </xf>
    <xf numFmtId="0" fontId="20" fillId="0" borderId="57" xfId="42" applyFont="1" applyFill="1" applyBorder="1" applyAlignment="1">
      <alignment horizontal="right" wrapText="1" indent="1"/>
    </xf>
    <xf numFmtId="0" fontId="57" fillId="44" borderId="158" xfId="42" applyFont="1" applyFill="1" applyBorder="1" applyAlignment="1">
      <alignment horizontal="center" wrapText="1"/>
    </xf>
    <xf numFmtId="0" fontId="54" fillId="20" borderId="159" xfId="42" applyFont="1" applyFill="1" applyBorder="1" applyAlignment="1">
      <alignment horizontal="center" wrapText="1"/>
    </xf>
    <xf numFmtId="0" fontId="57" fillId="20" borderId="160" xfId="42" applyFont="1" applyFill="1" applyBorder="1" applyAlignment="1">
      <alignment horizontal="center" wrapText="1"/>
    </xf>
    <xf numFmtId="0" fontId="0" fillId="0" borderId="0" xfId="0" applyFont="1" applyFill="1" applyAlignment="1"/>
    <xf numFmtId="0" fontId="1" fillId="0" borderId="0" xfId="0" applyFont="1" applyAlignment="1"/>
    <xf numFmtId="0" fontId="55" fillId="0" borderId="0" xfId="0" applyFont="1" applyFill="1" applyBorder="1" applyAlignment="1">
      <alignment horizontal="center"/>
    </xf>
    <xf numFmtId="0" fontId="58" fillId="0" borderId="0" xfId="0" applyFont="1" applyFill="1" applyAlignment="1">
      <alignment horizontal="center"/>
    </xf>
    <xf numFmtId="0" fontId="23"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left" vertical="top"/>
    </xf>
    <xf numFmtId="0" fontId="58" fillId="0" borderId="0" xfId="0" applyFont="1" applyAlignment="1">
      <alignment horizontal="left" vertical="top"/>
    </xf>
    <xf numFmtId="0" fontId="0" fillId="0" borderId="0" xfId="0" applyFill="1" applyAlignment="1">
      <alignment horizontal="center"/>
    </xf>
    <xf numFmtId="0" fontId="54" fillId="0" borderId="0" xfId="0" applyFont="1" applyFill="1" applyBorder="1" applyAlignment="1">
      <alignment horizontal="center" vertical="center"/>
    </xf>
    <xf numFmtId="0" fontId="54" fillId="0" borderId="0" xfId="0" applyFont="1" applyFill="1" applyBorder="1" applyAlignment="1">
      <alignment horizontal="right" indent="1"/>
    </xf>
    <xf numFmtId="0" fontId="0" fillId="0" borderId="0" xfId="0" applyAlignment="1">
      <alignment horizontal="right" indent="1"/>
    </xf>
    <xf numFmtId="0" fontId="0" fillId="0" borderId="0" xfId="0" applyAlignment="1">
      <alignment horizontal="center"/>
    </xf>
    <xf numFmtId="0" fontId="0" fillId="0" borderId="0" xfId="0" applyAlignment="1">
      <alignment horizontal="center" vertical="top"/>
    </xf>
    <xf numFmtId="0" fontId="0" fillId="0" borderId="0" xfId="0" applyAlignment="1">
      <alignment horizontal="left" vertical="top"/>
    </xf>
    <xf numFmtId="0" fontId="59" fillId="0" borderId="0" xfId="0" applyFont="1" applyAlignment="1">
      <alignment horizontal="left" vertical="top"/>
    </xf>
    <xf numFmtId="0" fontId="59" fillId="0" borderId="0" xfId="0" applyFont="1" applyFill="1" applyAlignment="1">
      <alignment horizontal="left" vertical="top"/>
    </xf>
    <xf numFmtId="0" fontId="58" fillId="0" borderId="0" xfId="0" applyFont="1" applyAlignment="1">
      <alignment horizontal="center" vertical="top"/>
    </xf>
    <xf numFmtId="0" fontId="0" fillId="0" borderId="0" xfId="0" applyFont="1" applyFill="1" applyBorder="1" applyAlignment="1">
      <alignment horizontal="center" vertical="center"/>
    </xf>
    <xf numFmtId="0" fontId="0" fillId="0" borderId="0" xfId="0" applyBorder="1" applyAlignment="1">
      <alignment horizontal="center"/>
    </xf>
    <xf numFmtId="0" fontId="0" fillId="0" borderId="0" xfId="0" applyFont="1" applyFill="1" applyBorder="1" applyAlignment="1"/>
    <xf numFmtId="0" fontId="60" fillId="0" borderId="0" xfId="0" applyFont="1" applyBorder="1" applyAlignment="1">
      <alignment horizontal="center" wrapText="1"/>
    </xf>
    <xf numFmtId="0" fontId="0" fillId="0" borderId="0" xfId="0" applyFill="1" applyBorder="1" applyAlignment="1">
      <alignment horizontal="center"/>
    </xf>
    <xf numFmtId="0" fontId="1" fillId="0" borderId="0" xfId="0" applyFont="1" applyFill="1" applyBorder="1" applyAlignment="1">
      <alignment horizontal="center" vertical="center"/>
    </xf>
    <xf numFmtId="0" fontId="58" fillId="46" borderId="0" xfId="0" applyFont="1" applyFill="1" applyAlignment="1">
      <alignment horizontal="center"/>
    </xf>
    <xf numFmtId="0" fontId="12" fillId="37" borderId="56" xfId="42" applyFont="1" applyFill="1" applyBorder="1" applyAlignment="1">
      <alignment horizontal="center" vertical="center" wrapText="1"/>
    </xf>
    <xf numFmtId="0" fontId="12" fillId="37" borderId="49" xfId="42" applyFont="1" applyFill="1" applyBorder="1" applyAlignment="1">
      <alignment horizontal="center" vertical="center" wrapText="1"/>
    </xf>
    <xf numFmtId="3" fontId="0" fillId="0" borderId="0" xfId="0" applyNumberFormat="1" applyAlignment="1">
      <alignment vertical="center"/>
    </xf>
    <xf numFmtId="4" fontId="0" fillId="0" borderId="0" xfId="0" applyNumberFormat="1" applyAlignment="1">
      <alignment vertical="center"/>
    </xf>
    <xf numFmtId="0" fontId="0" fillId="0" borderId="0" xfId="0" applyFill="1" applyAlignment="1">
      <alignment vertical="center"/>
    </xf>
    <xf numFmtId="0" fontId="2" fillId="0" borderId="37" xfId="0" applyFont="1" applyBorder="1" applyAlignment="1">
      <alignment vertical="center"/>
    </xf>
    <xf numFmtId="0" fontId="2" fillId="0" borderId="68" xfId="0" applyFont="1" applyBorder="1" applyAlignment="1">
      <alignment vertical="center"/>
    </xf>
    <xf numFmtId="0" fontId="2" fillId="0" borderId="70" xfId="0" applyFont="1" applyBorder="1" applyAlignment="1">
      <alignment vertical="center"/>
    </xf>
    <xf numFmtId="0" fontId="2" fillId="0" borderId="37" xfId="0" applyFont="1" applyBorder="1" applyAlignment="1">
      <alignment vertical="top"/>
    </xf>
    <xf numFmtId="0" fontId="0" fillId="0" borderId="0" xfId="0" applyAlignment="1">
      <alignment horizontal="left" vertical="center"/>
    </xf>
    <xf numFmtId="0" fontId="0" fillId="0" borderId="0" xfId="0" applyFont="1" applyAlignment="1">
      <alignment vertical="center"/>
    </xf>
    <xf numFmtId="0" fontId="8" fillId="0" borderId="0" xfId="0" applyFont="1" applyAlignment="1">
      <alignment vertical="center"/>
    </xf>
    <xf numFmtId="4" fontId="8" fillId="0" borderId="0" xfId="0" applyNumberFormat="1" applyFont="1" applyAlignment="1">
      <alignment vertical="center"/>
    </xf>
    <xf numFmtId="4" fontId="0" fillId="0" borderId="0" xfId="0" applyNumberFormat="1" applyFont="1" applyAlignment="1">
      <alignment vertical="center"/>
    </xf>
    <xf numFmtId="0" fontId="2" fillId="0" borderId="0" xfId="0" applyFont="1" applyBorder="1" applyAlignment="1">
      <alignment horizontal="lef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2" xfId="0" applyFont="1" applyFill="1" applyBorder="1" applyAlignment="1">
      <alignment horizontal="center" vertical="center" wrapText="1"/>
    </xf>
    <xf numFmtId="0" fontId="0" fillId="0" borderId="0" xfId="0" applyBorder="1" applyAlignment="1">
      <alignment vertical="center"/>
    </xf>
    <xf numFmtId="0" fontId="26" fillId="0" borderId="0" xfId="0" applyFont="1" applyAlignment="1">
      <alignment vertical="center"/>
    </xf>
    <xf numFmtId="0" fontId="2" fillId="0" borderId="72" xfId="0" applyFont="1" applyBorder="1" applyAlignment="1">
      <alignment vertical="center"/>
    </xf>
    <xf numFmtId="0" fontId="2" fillId="0" borderId="46" xfId="0" applyFont="1" applyBorder="1" applyAlignment="1">
      <alignment vertical="center"/>
    </xf>
    <xf numFmtId="0" fontId="2" fillId="0" borderId="73" xfId="0" applyFont="1" applyBorder="1" applyAlignment="1">
      <alignment vertical="center"/>
    </xf>
    <xf numFmtId="0" fontId="2" fillId="0" borderId="74" xfId="0" applyFont="1" applyBorder="1" applyAlignment="1">
      <alignment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71" xfId="0" applyFont="1" applyBorder="1" applyAlignment="1">
      <alignment vertical="center"/>
    </xf>
    <xf numFmtId="0" fontId="2" fillId="44" borderId="71" xfId="0" applyFont="1" applyFill="1" applyBorder="1" applyAlignment="1">
      <alignment vertical="center"/>
    </xf>
    <xf numFmtId="0" fontId="1" fillId="0" borderId="0" xfId="0" applyFont="1" applyFill="1" applyBorder="1" applyAlignment="1">
      <alignment vertical="center"/>
    </xf>
    <xf numFmtId="0" fontId="12" fillId="0" borderId="77" xfId="42" applyFont="1" applyFill="1" applyBorder="1" applyAlignment="1">
      <alignment horizontal="center" vertical="center" wrapText="1"/>
    </xf>
    <xf numFmtId="0" fontId="12" fillId="0" borderId="78" xfId="42" applyFont="1" applyFill="1" applyBorder="1" applyAlignment="1">
      <alignment horizontal="center" vertical="center" wrapText="1"/>
    </xf>
    <xf numFmtId="0" fontId="12" fillId="0" borderId="79" xfId="42" applyFont="1" applyFill="1" applyBorder="1" applyAlignment="1">
      <alignment horizontal="center" vertical="center" wrapText="1"/>
    </xf>
    <xf numFmtId="14" fontId="61" fillId="0" borderId="80" xfId="42" applyNumberFormat="1" applyFont="1" applyFill="1" applyBorder="1" applyAlignment="1">
      <alignment horizontal="right"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left" vertical="center" shrinkToFit="1"/>
    </xf>
    <xf numFmtId="0" fontId="1" fillId="0" borderId="0" xfId="0" applyFont="1" applyFill="1" applyBorder="1" applyAlignment="1" applyProtection="1">
      <alignment horizontal="left" vertical="center" shrinkToFit="1"/>
    </xf>
    <xf numFmtId="0" fontId="63" fillId="0" borderId="83" xfId="0" applyFont="1" applyFill="1" applyBorder="1" applyAlignment="1" applyProtection="1">
      <alignment horizontal="center" vertical="center" wrapText="1"/>
    </xf>
    <xf numFmtId="0" fontId="58" fillId="0" borderId="84" xfId="0" applyFont="1" applyFill="1" applyBorder="1" applyAlignment="1">
      <alignment horizontal="center" vertical="center"/>
    </xf>
    <xf numFmtId="0" fontId="1" fillId="0" borderId="58" xfId="42" applyFont="1" applyFill="1" applyBorder="1" applyAlignment="1">
      <alignment horizontal="center" vertical="center"/>
    </xf>
    <xf numFmtId="0" fontId="1" fillId="0" borderId="59" xfId="42" applyFont="1" applyFill="1" applyBorder="1" applyAlignment="1">
      <alignment horizontal="center" vertical="center"/>
    </xf>
    <xf numFmtId="0" fontId="1" fillId="0" borderId="80" xfId="0" applyFont="1" applyFill="1" applyBorder="1" applyAlignment="1">
      <alignment horizontal="left" vertical="center" wrapText="1"/>
    </xf>
    <xf numFmtId="0" fontId="1" fillId="0" borderId="8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60" xfId="0" applyFont="1" applyFill="1" applyBorder="1" applyAlignment="1">
      <alignment horizontal="left" vertical="center" wrapText="1"/>
    </xf>
    <xf numFmtId="0" fontId="1" fillId="0" borderId="87"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7" xfId="0" applyFont="1" applyFill="1" applyBorder="1" applyAlignment="1">
      <alignment horizontal="center" vertical="center"/>
    </xf>
    <xf numFmtId="0" fontId="1" fillId="0" borderId="88" xfId="0" applyFont="1" applyFill="1" applyBorder="1" applyAlignment="1">
      <alignment horizontal="center" vertical="center"/>
    </xf>
    <xf numFmtId="0" fontId="0" fillId="0" borderId="0" xfId="0" applyFont="1" applyFill="1" applyAlignment="1">
      <alignment vertical="center"/>
    </xf>
    <xf numFmtId="0" fontId="2" fillId="0" borderId="89" xfId="0" applyFont="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1" fillId="0" borderId="62" xfId="0" applyFont="1" applyFill="1" applyBorder="1" applyAlignment="1">
      <alignment horizontal="left" vertical="center" wrapText="1"/>
    </xf>
    <xf numFmtId="0" fontId="1" fillId="0" borderId="92" xfId="0" applyFont="1" applyFill="1" applyBorder="1" applyAlignment="1" applyProtection="1">
      <alignment horizontal="center" vertical="center"/>
      <protection locked="0"/>
    </xf>
    <xf numFmtId="0" fontId="1" fillId="0" borderId="93" xfId="0" applyFont="1" applyFill="1" applyBorder="1" applyAlignment="1" applyProtection="1">
      <alignment horizontal="center" vertical="center"/>
      <protection locked="0"/>
    </xf>
    <xf numFmtId="14" fontId="1" fillId="0" borderId="94" xfId="0" applyNumberFormat="1" applyFont="1" applyFill="1" applyBorder="1" applyAlignment="1" applyProtection="1">
      <alignment horizontal="right" vertical="center"/>
      <protection locked="0"/>
    </xf>
    <xf numFmtId="56" fontId="58" fillId="0" borderId="161" xfId="0" applyNumberFormat="1" applyFont="1" applyFill="1" applyBorder="1" applyAlignment="1" applyProtection="1">
      <alignment horizontal="left" vertical="center"/>
      <protection locked="0"/>
    </xf>
    <xf numFmtId="0" fontId="0" fillId="0" borderId="162"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1" fillId="0" borderId="95" xfId="0" applyFont="1" applyFill="1" applyBorder="1" applyAlignment="1" applyProtection="1">
      <alignment vertical="center"/>
      <protection locked="0"/>
    </xf>
    <xf numFmtId="0" fontId="12" fillId="0" borderId="96" xfId="42" applyFont="1" applyFill="1" applyBorder="1" applyAlignment="1" applyProtection="1">
      <alignment horizontal="center" vertical="center" wrapText="1"/>
      <protection locked="0"/>
    </xf>
    <xf numFmtId="0" fontId="12" fillId="0" borderId="97" xfId="42" applyFont="1" applyFill="1" applyBorder="1" applyAlignment="1" applyProtection="1">
      <alignment horizontal="center" vertical="center" wrapText="1"/>
      <protection locked="0"/>
    </xf>
    <xf numFmtId="0" fontId="2" fillId="0" borderId="17" xfId="0" applyFont="1" applyBorder="1" applyAlignment="1">
      <alignment vertical="center"/>
    </xf>
    <xf numFmtId="0" fontId="58" fillId="46" borderId="0" xfId="0" applyFont="1" applyFill="1" applyBorder="1" applyAlignment="1">
      <alignment horizontal="center"/>
    </xf>
    <xf numFmtId="0" fontId="64" fillId="37" borderId="52" xfId="42" applyFont="1" applyFill="1" applyBorder="1" applyAlignment="1">
      <alignment horizontal="center" vertical="center" wrapText="1"/>
    </xf>
    <xf numFmtId="0" fontId="64" fillId="41" borderId="48" xfId="42" applyFont="1" applyFill="1" applyBorder="1" applyAlignment="1">
      <alignment horizontal="center" vertical="center" wrapText="1"/>
    </xf>
    <xf numFmtId="0" fontId="64" fillId="42" borderId="48" xfId="42" applyFont="1" applyFill="1" applyBorder="1" applyAlignment="1">
      <alignment horizontal="center" vertical="center" wrapText="1"/>
    </xf>
    <xf numFmtId="0" fontId="0" fillId="47" borderId="71" xfId="0" applyFill="1" applyBorder="1" applyAlignment="1">
      <alignment vertical="center"/>
    </xf>
    <xf numFmtId="14" fontId="0" fillId="0" borderId="71" xfId="0" applyNumberFormat="1" applyBorder="1" applyAlignment="1">
      <alignment vertical="center"/>
    </xf>
    <xf numFmtId="0" fontId="0" fillId="0" borderId="0" xfId="0" applyAlignment="1">
      <alignment horizontal="center" vertical="center"/>
    </xf>
    <xf numFmtId="0" fontId="26" fillId="3" borderId="0" xfId="43" applyFont="1" applyFill="1" applyProtection="1">
      <alignment vertical="center"/>
    </xf>
    <xf numFmtId="0" fontId="26" fillId="0" borderId="0" xfId="43" applyFont="1" applyFill="1" applyProtection="1">
      <alignment vertical="center"/>
    </xf>
    <xf numFmtId="0" fontId="26" fillId="0" borderId="0" xfId="43" applyFont="1" applyProtection="1">
      <alignment vertical="center"/>
    </xf>
    <xf numFmtId="0" fontId="26" fillId="3" borderId="0" xfId="43" applyNumberFormat="1" applyFont="1" applyFill="1" applyProtection="1">
      <alignment vertical="center"/>
    </xf>
    <xf numFmtId="0" fontId="10" fillId="3" borderId="0" xfId="43" applyNumberFormat="1" applyFont="1" applyFill="1" applyAlignment="1" applyProtection="1">
      <alignment vertical="center"/>
    </xf>
    <xf numFmtId="0" fontId="26" fillId="3" borderId="0" xfId="43" applyFont="1" applyFill="1" applyAlignment="1" applyProtection="1">
      <alignment vertical="center"/>
    </xf>
    <xf numFmtId="0" fontId="26" fillId="3" borderId="0" xfId="43" applyFont="1" applyFill="1" applyAlignment="1" applyProtection="1">
      <alignment horizontal="center" vertical="center"/>
    </xf>
    <xf numFmtId="0" fontId="28" fillId="3" borderId="0" xfId="43" applyFont="1" applyFill="1" applyProtection="1">
      <alignment vertical="center"/>
    </xf>
    <xf numFmtId="0" fontId="26" fillId="48" borderId="0" xfId="43" applyFont="1" applyFill="1" applyProtection="1">
      <alignment vertical="center"/>
    </xf>
    <xf numFmtId="0" fontId="26" fillId="48" borderId="0" xfId="43" applyFont="1" applyFill="1" applyAlignment="1" applyProtection="1">
      <alignment vertical="center"/>
    </xf>
    <xf numFmtId="0" fontId="26" fillId="3" borderId="0" xfId="43" applyFont="1" applyFill="1" applyBorder="1" applyAlignment="1" applyProtection="1">
      <alignment vertical="center"/>
    </xf>
    <xf numFmtId="0" fontId="26" fillId="48" borderId="0" xfId="43" applyFont="1" applyFill="1" applyBorder="1" applyAlignment="1" applyProtection="1">
      <alignment vertical="center"/>
    </xf>
    <xf numFmtId="0" fontId="5" fillId="48" borderId="0" xfId="0" applyFont="1" applyFill="1" applyAlignment="1" applyProtection="1"/>
    <xf numFmtId="0" fontId="5" fillId="48" borderId="0" xfId="0" applyFont="1" applyFill="1" applyBorder="1" applyAlignment="1" applyProtection="1"/>
    <xf numFmtId="0" fontId="30" fillId="3" borderId="0" xfId="0" applyFont="1" applyFill="1" applyBorder="1" applyAlignment="1" applyProtection="1">
      <alignment vertical="center"/>
    </xf>
    <xf numFmtId="0" fontId="28" fillId="3" borderId="0" xfId="0" applyFont="1" applyFill="1" applyBorder="1" applyAlignment="1" applyProtection="1">
      <alignment vertical="center"/>
    </xf>
    <xf numFmtId="0" fontId="11" fillId="0" borderId="0" xfId="0" applyFont="1" applyBorder="1" applyAlignment="1" applyProtection="1">
      <alignment horizontal="left" vertical="center"/>
    </xf>
    <xf numFmtId="0" fontId="29" fillId="3" borderId="0" xfId="0" applyFont="1" applyFill="1" applyBorder="1" applyAlignment="1" applyProtection="1">
      <alignment vertical="center" shrinkToFit="1"/>
    </xf>
    <xf numFmtId="0" fontId="26" fillId="48" borderId="0" xfId="0" applyFont="1" applyFill="1" applyAlignment="1" applyProtection="1"/>
    <xf numFmtId="0" fontId="26" fillId="48" borderId="0" xfId="0" applyFont="1" applyFill="1" applyAlignment="1" applyProtection="1">
      <alignment horizontal="right"/>
    </xf>
    <xf numFmtId="0" fontId="26" fillId="48" borderId="0" xfId="0" applyFont="1" applyFill="1" applyAlignment="1" applyProtection="1">
      <alignment shrinkToFit="1"/>
    </xf>
    <xf numFmtId="0" fontId="26" fillId="48" borderId="0" xfId="0" applyFont="1" applyFill="1" applyAlignment="1" applyProtection="1">
      <alignment horizontal="left"/>
    </xf>
    <xf numFmtId="0" fontId="29" fillId="0" borderId="0" xfId="0" applyFont="1" applyFill="1" applyBorder="1" applyAlignment="1" applyProtection="1">
      <alignment vertical="center"/>
    </xf>
    <xf numFmtId="0" fontId="26" fillId="48" borderId="0" xfId="0" applyFont="1" applyFill="1" applyAlignment="1" applyProtection="1">
      <alignment horizontal="center"/>
    </xf>
    <xf numFmtId="0" fontId="14" fillId="48" borderId="0" xfId="0" applyFont="1" applyFill="1" applyBorder="1" applyAlignment="1" applyProtection="1">
      <alignment vertical="center"/>
    </xf>
    <xf numFmtId="0" fontId="26" fillId="3" borderId="0" xfId="43" applyFont="1" applyFill="1" applyBorder="1" applyProtection="1">
      <alignment vertical="center"/>
    </xf>
    <xf numFmtId="0" fontId="31" fillId="5" borderId="4" xfId="0" applyNumberFormat="1" applyFont="1" applyFill="1" applyBorder="1" applyAlignment="1" applyProtection="1">
      <alignment horizontal="center" vertical="center"/>
    </xf>
    <xf numFmtId="0" fontId="26" fillId="3" borderId="0" xfId="43" applyFont="1" applyFill="1" applyAlignment="1" applyProtection="1">
      <alignment horizontal="right" vertical="center"/>
    </xf>
    <xf numFmtId="0" fontId="26" fillId="0" borderId="0" xfId="43" applyFont="1" applyAlignment="1" applyProtection="1">
      <alignment horizontal="left" vertical="center"/>
    </xf>
    <xf numFmtId="0" fontId="26" fillId="48" borderId="0" xfId="43" applyFont="1" applyFill="1" applyAlignment="1" applyProtection="1">
      <alignment horizontal="left" vertical="center"/>
    </xf>
    <xf numFmtId="0" fontId="25" fillId="48" borderId="0" xfId="0" applyFont="1" applyFill="1" applyAlignment="1" applyProtection="1"/>
    <xf numFmtId="0" fontId="26" fillId="48" borderId="0" xfId="43" applyNumberFormat="1" applyFont="1" applyFill="1" applyBorder="1" applyAlignment="1" applyProtection="1">
      <alignment vertical="center"/>
    </xf>
    <xf numFmtId="0" fontId="26" fillId="48" borderId="0" xfId="43" applyNumberFormat="1" applyFont="1" applyFill="1" applyProtection="1">
      <alignment vertical="center"/>
    </xf>
    <xf numFmtId="0" fontId="30" fillId="0" borderId="0" xfId="0" applyFont="1" applyFill="1" applyAlignment="1" applyProtection="1">
      <alignment vertical="top" wrapText="1"/>
    </xf>
    <xf numFmtId="0" fontId="30" fillId="0" borderId="0" xfId="0" applyFont="1" applyAlignment="1" applyProtection="1">
      <alignment vertical="top" wrapText="1"/>
    </xf>
    <xf numFmtId="0" fontId="26" fillId="3" borderId="0" xfId="43" applyNumberFormat="1" applyFont="1" applyFill="1" applyBorder="1" applyAlignment="1" applyProtection="1">
      <alignment horizontal="center" vertical="center"/>
    </xf>
    <xf numFmtId="0" fontId="32" fillId="3" borderId="0" xfId="0" applyNumberFormat="1" applyFont="1" applyFill="1" applyBorder="1" applyAlignment="1" applyProtection="1"/>
    <xf numFmtId="0" fontId="26" fillId="3" borderId="0" xfId="43" applyNumberFormat="1" applyFont="1" applyFill="1" applyAlignment="1" applyProtection="1">
      <alignment horizontal="right" vertical="center"/>
    </xf>
    <xf numFmtId="0" fontId="32" fillId="3" borderId="0" xfId="0" applyNumberFormat="1" applyFont="1" applyFill="1" applyBorder="1" applyAlignment="1" applyProtection="1">
      <alignment vertical="center" shrinkToFit="1"/>
    </xf>
    <xf numFmtId="0" fontId="32" fillId="3" borderId="0" xfId="0" applyFont="1" applyFill="1" applyBorder="1" applyAlignment="1" applyProtection="1">
      <alignment vertical="center" shrinkToFit="1"/>
    </xf>
    <xf numFmtId="0" fontId="32" fillId="3" borderId="0" xfId="0" applyFont="1" applyFill="1" applyAlignment="1" applyProtection="1"/>
    <xf numFmtId="0" fontId="25" fillId="3" borderId="0" xfId="43" applyFont="1" applyFill="1" applyProtection="1">
      <alignment vertical="center"/>
    </xf>
    <xf numFmtId="0" fontId="31" fillId="3" borderId="0" xfId="0" applyFont="1" applyFill="1" applyBorder="1" applyAlignment="1" applyProtection="1">
      <alignment horizontal="center" vertical="center"/>
    </xf>
    <xf numFmtId="0" fontId="26" fillId="48" borderId="0" xfId="43" applyFont="1" applyFill="1" applyAlignment="1" applyProtection="1">
      <alignment horizontal="right" vertical="center"/>
    </xf>
    <xf numFmtId="0" fontId="28" fillId="48" borderId="0" xfId="43" applyFont="1" applyFill="1" applyAlignment="1" applyProtection="1">
      <alignment vertical="center"/>
    </xf>
    <xf numFmtId="0" fontId="30" fillId="48" borderId="0" xfId="0" applyFont="1" applyFill="1" applyBorder="1" applyAlignment="1" applyProtection="1">
      <alignment vertical="center"/>
    </xf>
    <xf numFmtId="0" fontId="28" fillId="48" borderId="0" xfId="0" applyFont="1" applyFill="1" applyBorder="1" applyAlignment="1" applyProtection="1">
      <alignment vertical="center"/>
    </xf>
    <xf numFmtId="0" fontId="30" fillId="48" borderId="0" xfId="0" applyFont="1" applyFill="1" applyBorder="1" applyAlignment="1" applyProtection="1">
      <alignment horizontal="left" vertical="center"/>
    </xf>
    <xf numFmtId="0" fontId="28" fillId="48" borderId="0" xfId="0" applyFont="1" applyFill="1" applyBorder="1" applyAlignment="1" applyProtection="1">
      <alignment horizontal="left" vertical="center"/>
    </xf>
    <xf numFmtId="0" fontId="25" fillId="48" borderId="0" xfId="43" applyFont="1" applyFill="1" applyProtection="1">
      <alignment vertical="center"/>
    </xf>
    <xf numFmtId="0" fontId="25" fillId="3" borderId="0" xfId="43" applyFont="1" applyFill="1" applyAlignment="1" applyProtection="1">
      <alignment horizontal="right" vertical="center"/>
    </xf>
    <xf numFmtId="0" fontId="26" fillId="48" borderId="0" xfId="0" applyFont="1" applyFill="1" applyBorder="1" applyAlignment="1" applyProtection="1"/>
    <xf numFmtId="0" fontId="26" fillId="3" borderId="0" xfId="0" applyNumberFormat="1" applyFont="1" applyFill="1" applyAlignment="1" applyProtection="1"/>
    <xf numFmtId="0" fontId="0" fillId="3" borderId="0" xfId="0" applyNumberFormat="1" applyFill="1" applyAlignment="1" applyProtection="1"/>
    <xf numFmtId="0" fontId="26" fillId="3" borderId="0" xfId="43" applyNumberFormat="1" applyFont="1" applyFill="1" applyAlignment="1" applyProtection="1">
      <alignment vertical="center"/>
    </xf>
    <xf numFmtId="0" fontId="31" fillId="5" borderId="89" xfId="0" applyNumberFormat="1" applyFont="1" applyFill="1" applyBorder="1" applyAlignment="1" applyProtection="1">
      <alignment horizontal="center" vertical="center"/>
    </xf>
    <xf numFmtId="0" fontId="31" fillId="5" borderId="22" xfId="0" applyNumberFormat="1" applyFont="1" applyFill="1" applyBorder="1" applyAlignment="1" applyProtection="1">
      <alignment horizontal="center" vertical="center"/>
    </xf>
    <xf numFmtId="0" fontId="65" fillId="0" borderId="0" xfId="0" applyFont="1" applyFill="1" applyBorder="1" applyAlignment="1" applyProtection="1">
      <alignment vertical="center"/>
    </xf>
    <xf numFmtId="0" fontId="1" fillId="49" borderId="100" xfId="0" applyFont="1" applyFill="1" applyBorder="1" applyAlignment="1" applyProtection="1">
      <alignment horizontal="center" vertical="center" wrapText="1"/>
    </xf>
    <xf numFmtId="0" fontId="63" fillId="49" borderId="100" xfId="0" applyFont="1" applyFill="1" applyBorder="1" applyAlignment="1" applyProtection="1">
      <alignment horizontal="center" vertical="center" wrapText="1"/>
    </xf>
    <xf numFmtId="14" fontId="1" fillId="49" borderId="101" xfId="42" applyNumberFormat="1" applyFont="1" applyFill="1" applyBorder="1" applyAlignment="1" applyProtection="1">
      <alignment horizontal="right" vertical="center"/>
      <protection locked="0"/>
    </xf>
    <xf numFmtId="0" fontId="1" fillId="49" borderId="101" xfId="0" applyFont="1" applyFill="1" applyBorder="1" applyAlignment="1">
      <alignment horizontal="left" vertical="center" wrapText="1"/>
    </xf>
    <xf numFmtId="0" fontId="1" fillId="49" borderId="92" xfId="0" applyFont="1" applyFill="1" applyBorder="1" applyAlignment="1">
      <alignment horizontal="center" vertical="center"/>
    </xf>
    <xf numFmtId="0" fontId="1" fillId="49" borderId="102" xfId="0" applyFont="1" applyFill="1" applyBorder="1" applyAlignment="1">
      <alignment horizontal="center" vertical="center"/>
    </xf>
    <xf numFmtId="0" fontId="58" fillId="49" borderId="102" xfId="0" applyFont="1" applyFill="1" applyBorder="1" applyAlignment="1">
      <alignment horizontal="center" vertical="center"/>
    </xf>
    <xf numFmtId="0" fontId="1" fillId="49" borderId="103" xfId="0" applyFont="1" applyFill="1" applyBorder="1" applyAlignment="1">
      <alignment horizontal="left" vertical="center" wrapText="1"/>
    </xf>
    <xf numFmtId="0" fontId="1" fillId="49" borderId="104" xfId="0" applyFont="1" applyFill="1" applyBorder="1" applyAlignment="1">
      <alignment horizontal="center" vertical="center"/>
    </xf>
    <xf numFmtId="0" fontId="0" fillId="49" borderId="102" xfId="0" applyFont="1" applyFill="1" applyBorder="1" applyAlignment="1">
      <alignment horizontal="center" vertical="center"/>
    </xf>
    <xf numFmtId="0" fontId="0" fillId="49" borderId="93" xfId="0" applyFont="1" applyFill="1" applyBorder="1" applyAlignment="1">
      <alignment horizontal="center" vertical="center"/>
    </xf>
    <xf numFmtId="0" fontId="1" fillId="49" borderId="105" xfId="0" applyFont="1" applyFill="1" applyBorder="1" applyAlignment="1">
      <alignment horizontal="center" vertical="center"/>
    </xf>
    <xf numFmtId="0" fontId="1" fillId="49" borderId="101" xfId="0" applyFont="1" applyFill="1" applyBorder="1" applyAlignment="1">
      <alignment horizontal="center" vertical="center" wrapText="1"/>
    </xf>
    <xf numFmtId="0" fontId="26" fillId="35" borderId="0" xfId="43" applyFont="1" applyFill="1" applyProtection="1">
      <alignment vertical="center"/>
    </xf>
    <xf numFmtId="0" fontId="35" fillId="49" borderId="0" xfId="43" applyFont="1" applyFill="1" applyProtection="1">
      <alignment vertical="center"/>
    </xf>
    <xf numFmtId="0" fontId="54" fillId="35" borderId="0" xfId="43" applyFont="1" applyFill="1" applyProtection="1">
      <alignment vertical="center"/>
    </xf>
    <xf numFmtId="0" fontId="12" fillId="0" borderId="107" xfId="42" applyFont="1" applyFill="1" applyBorder="1" applyAlignment="1" applyProtection="1">
      <alignment horizontal="center" vertical="center" wrapText="1"/>
      <protection locked="0"/>
    </xf>
    <xf numFmtId="0" fontId="1" fillId="0" borderId="108" xfId="0" applyFont="1" applyBorder="1" applyAlignment="1" applyProtection="1">
      <alignment vertical="center"/>
      <protection locked="0"/>
    </xf>
    <xf numFmtId="0" fontId="0" fillId="50" borderId="0" xfId="0" applyFont="1" applyFill="1" applyBorder="1" applyAlignment="1"/>
    <xf numFmtId="0" fontId="0" fillId="50" borderId="0" xfId="0" applyFill="1" applyAlignment="1"/>
    <xf numFmtId="0" fontId="1" fillId="50" borderId="109" xfId="0" applyFont="1" applyFill="1" applyBorder="1" applyAlignment="1" applyProtection="1">
      <alignment horizontal="center" vertical="center"/>
      <protection locked="0"/>
    </xf>
    <xf numFmtId="0" fontId="1" fillId="50" borderId="100" xfId="0" applyFont="1" applyFill="1" applyBorder="1" applyAlignment="1" applyProtection="1">
      <alignment horizontal="right" vertical="center"/>
      <protection locked="0"/>
    </xf>
    <xf numFmtId="0" fontId="1" fillId="50" borderId="110" xfId="0" applyFont="1" applyFill="1" applyBorder="1" applyAlignment="1" applyProtection="1">
      <alignment horizontal="right" vertical="center"/>
      <protection locked="0"/>
    </xf>
    <xf numFmtId="0" fontId="66" fillId="0" borderId="0" xfId="0" applyFont="1" applyFill="1" applyBorder="1" applyAlignment="1">
      <alignment wrapText="1"/>
    </xf>
    <xf numFmtId="0" fontId="6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136" xfId="0" applyBorder="1" applyAlignment="1" applyProtection="1">
      <alignment vertical="center"/>
      <protection locked="0"/>
    </xf>
    <xf numFmtId="0" fontId="0" fillId="0" borderId="0" xfId="0" applyFont="1" applyAlignment="1" applyProtection="1">
      <alignment vertical="center"/>
      <protection locked="0"/>
    </xf>
    <xf numFmtId="0" fontId="0" fillId="0" borderId="106" xfId="0" applyFill="1" applyBorder="1" applyAlignment="1" applyProtection="1">
      <alignment vertical="center" shrinkToFit="1"/>
      <protection locked="0"/>
    </xf>
    <xf numFmtId="0" fontId="0" fillId="0" borderId="0" xfId="0" applyFill="1" applyAlignment="1" applyProtection="1">
      <alignment vertical="center"/>
      <protection locked="0"/>
    </xf>
    <xf numFmtId="0" fontId="0" fillId="0" borderId="24" xfId="0" applyBorder="1" applyAlignment="1" applyProtection="1">
      <alignment vertical="center"/>
      <protection locked="0"/>
    </xf>
    <xf numFmtId="0" fontId="0" fillId="0" borderId="0" xfId="0" applyFill="1" applyBorder="1" applyAlignment="1" applyProtection="1">
      <alignment vertical="center"/>
      <protection locked="0"/>
    </xf>
    <xf numFmtId="0" fontId="0" fillId="21" borderId="62"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Alignment="1" applyProtection="1">
      <alignment horizontal="left" vertical="center"/>
      <protection locked="0"/>
    </xf>
    <xf numFmtId="0" fontId="0" fillId="21" borderId="62" xfId="0" applyFill="1" applyBorder="1" applyAlignment="1" applyProtection="1">
      <alignment horizontal="left" vertical="center"/>
      <protection locked="0"/>
    </xf>
    <xf numFmtId="0" fontId="0" fillId="35" borderId="62" xfId="0" applyFill="1" applyBorder="1" applyAlignment="1" applyProtection="1">
      <alignment horizontal="left" vertical="center"/>
      <protection locked="0"/>
    </xf>
    <xf numFmtId="0" fontId="0" fillId="35" borderId="62" xfId="0" applyFill="1" applyBorder="1" applyAlignment="1" applyProtection="1">
      <alignment vertical="center"/>
      <protection locked="0"/>
    </xf>
    <xf numFmtId="0" fontId="14" fillId="0" borderId="0" xfId="0" applyFont="1" applyAlignment="1" applyProtection="1">
      <alignment horizontal="right" vertical="center"/>
      <protection locked="0"/>
    </xf>
    <xf numFmtId="0" fontId="0" fillId="21" borderId="0" xfId="0" applyFill="1" applyAlignment="1" applyProtection="1">
      <alignment horizontal="center" vertical="center"/>
      <protection locked="0"/>
    </xf>
    <xf numFmtId="0" fontId="0" fillId="0" borderId="106" xfId="0" applyFill="1" applyBorder="1" applyAlignment="1" applyProtection="1">
      <alignment vertical="center"/>
      <protection locked="0"/>
    </xf>
    <xf numFmtId="0" fontId="0" fillId="21" borderId="62" xfId="0" applyFill="1" applyBorder="1" applyAlignment="1" applyProtection="1">
      <alignment horizontal="right" vertical="center"/>
      <protection locked="0"/>
    </xf>
    <xf numFmtId="0" fontId="0" fillId="0" borderId="67" xfId="0" applyFill="1" applyBorder="1" applyAlignment="1" applyProtection="1">
      <alignment vertical="center"/>
      <protection locked="0"/>
    </xf>
    <xf numFmtId="0" fontId="0" fillId="0" borderId="82" xfId="0" applyFill="1" applyBorder="1" applyAlignment="1" applyProtection="1">
      <alignment vertical="center"/>
      <protection locked="0"/>
    </xf>
    <xf numFmtId="0" fontId="0" fillId="0" borderId="80" xfId="0" applyFill="1" applyBorder="1" applyAlignment="1" applyProtection="1">
      <alignment vertical="center"/>
      <protection locked="0"/>
    </xf>
    <xf numFmtId="0" fontId="0" fillId="0" borderId="24" xfId="0" applyFill="1" applyBorder="1" applyAlignment="1" applyProtection="1">
      <alignment vertical="center"/>
      <protection locked="0"/>
    </xf>
    <xf numFmtId="179" fontId="0" fillId="35" borderId="62" xfId="0" applyNumberFormat="1" applyFill="1" applyBorder="1" applyAlignment="1" applyProtection="1">
      <alignment vertical="center"/>
      <protection locked="0"/>
    </xf>
    <xf numFmtId="179" fontId="0" fillId="35" borderId="140" xfId="0" applyNumberFormat="1" applyFill="1" applyBorder="1" applyAlignment="1" applyProtection="1">
      <alignment vertical="center"/>
      <protection locked="0"/>
    </xf>
    <xf numFmtId="177" fontId="0" fillId="35" borderId="62" xfId="0" applyNumberFormat="1" applyFill="1" applyBorder="1" applyAlignment="1" applyProtection="1">
      <alignment horizontal="center" vertical="center"/>
      <protection locked="0"/>
    </xf>
    <xf numFmtId="177"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177" fontId="0" fillId="0" borderId="0" xfId="0" applyNumberFormat="1" applyAlignment="1" applyProtection="1">
      <alignment horizontal="center" vertical="center"/>
      <protection locked="0"/>
    </xf>
    <xf numFmtId="0" fontId="0" fillId="0" borderId="62" xfId="0" applyFill="1" applyBorder="1" applyAlignment="1" applyProtection="1">
      <alignment vertical="center"/>
      <protection locked="0"/>
    </xf>
    <xf numFmtId="0" fontId="0" fillId="0" borderId="62" xfId="0" applyBorder="1" applyAlignment="1" applyProtection="1">
      <alignment vertical="center"/>
      <protection locked="0"/>
    </xf>
    <xf numFmtId="179" fontId="0" fillId="0" borderId="106" xfId="0" applyNumberFormat="1" applyFill="1" applyBorder="1" applyAlignment="1" applyProtection="1">
      <alignment vertical="center"/>
      <protection locked="0"/>
    </xf>
    <xf numFmtId="0" fontId="0" fillId="0" borderId="24" xfId="0" applyBorder="1" applyAlignment="1" applyProtection="1">
      <alignment horizontal="right" vertical="center"/>
      <protection locked="0"/>
    </xf>
    <xf numFmtId="0" fontId="0" fillId="21" borderId="141" xfId="0" applyFill="1" applyBorder="1" applyAlignment="1" applyProtection="1">
      <alignment horizontal="center" vertical="center"/>
      <protection locked="0"/>
    </xf>
    <xf numFmtId="0" fontId="0" fillId="0" borderId="67" xfId="0" applyBorder="1" applyAlignment="1" applyProtection="1">
      <alignment vertical="center"/>
      <protection locked="0"/>
    </xf>
    <xf numFmtId="0" fontId="0" fillId="0" borderId="85" xfId="0" applyBorder="1" applyAlignment="1" applyProtection="1">
      <alignment vertical="center"/>
      <protection locked="0"/>
    </xf>
    <xf numFmtId="0" fontId="0" fillId="21" borderId="140" xfId="0" applyFill="1" applyBorder="1" applyAlignment="1" applyProtection="1">
      <alignment vertical="center"/>
      <protection locked="0"/>
    </xf>
    <xf numFmtId="0" fontId="0" fillId="35" borderId="140" xfId="0" applyFill="1" applyBorder="1" applyAlignment="1" applyProtection="1">
      <alignment vertical="center"/>
      <protection locked="0"/>
    </xf>
    <xf numFmtId="0" fontId="0" fillId="35" borderId="62" xfId="0" applyFill="1" applyBorder="1" applyAlignment="1" applyProtection="1">
      <alignment horizontal="right" vertical="center"/>
      <protection locked="0"/>
    </xf>
    <xf numFmtId="0" fontId="0" fillId="35" borderId="141" xfId="0" applyFill="1" applyBorder="1" applyAlignment="1" applyProtection="1">
      <alignment vertical="center"/>
      <protection locked="0"/>
    </xf>
    <xf numFmtId="0" fontId="0" fillId="0" borderId="87" xfId="0" applyBorder="1" applyAlignment="1" applyProtection="1">
      <alignment vertical="center"/>
      <protection locked="0"/>
    </xf>
    <xf numFmtId="0" fontId="0" fillId="21" borderId="140" xfId="0" applyFill="1" applyBorder="1" applyAlignment="1" applyProtection="1">
      <alignment horizontal="right" vertical="center"/>
      <protection locked="0"/>
    </xf>
    <xf numFmtId="0" fontId="0" fillId="0" borderId="133" xfId="0" applyBorder="1" applyAlignment="1" applyProtection="1">
      <alignment vertical="center"/>
      <protection locked="0"/>
    </xf>
    <xf numFmtId="0" fontId="0" fillId="35" borderId="0" xfId="0" applyFill="1" applyAlignment="1" applyProtection="1">
      <alignment vertical="center"/>
      <protection locked="0"/>
    </xf>
    <xf numFmtId="0" fontId="23" fillId="0" borderId="0" xfId="0" applyFont="1" applyAlignment="1" applyProtection="1">
      <alignment vertical="center"/>
      <protection locked="0"/>
    </xf>
    <xf numFmtId="0" fontId="0" fillId="21" borderId="62" xfId="0" applyFont="1" applyFill="1" applyBorder="1" applyAlignment="1" applyProtection="1">
      <alignment horizontal="center" vertical="center"/>
      <protection locked="0"/>
    </xf>
    <xf numFmtId="0" fontId="0" fillId="35" borderId="24" xfId="0" applyFill="1" applyBorder="1" applyAlignment="1" applyProtection="1">
      <alignment vertical="center"/>
      <protection locked="0"/>
    </xf>
    <xf numFmtId="0" fontId="23" fillId="0" borderId="24" xfId="0" applyFont="1" applyBorder="1" applyAlignment="1" applyProtection="1">
      <alignment vertical="center"/>
      <protection locked="0"/>
    </xf>
    <xf numFmtId="0" fontId="0" fillId="21" borderId="140" xfId="0" applyFont="1" applyFill="1" applyBorder="1" applyAlignment="1" applyProtection="1">
      <alignment horizontal="center" vertical="center"/>
      <protection locked="0"/>
    </xf>
    <xf numFmtId="0" fontId="0" fillId="35" borderId="0" xfId="0" applyFill="1" applyAlignment="1" applyProtection="1">
      <alignment horizontal="right" vertical="center"/>
      <protection locked="0"/>
    </xf>
    <xf numFmtId="0" fontId="0" fillId="0" borderId="62"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25" fillId="0" borderId="0" xfId="0" applyFont="1" applyAlignment="1" applyProtection="1">
      <alignment horizontal="justify" vertical="center"/>
      <protection locked="0"/>
    </xf>
    <xf numFmtId="0" fontId="2" fillId="35" borderId="71" xfId="0" applyFont="1" applyFill="1" applyBorder="1" applyAlignment="1" applyProtection="1">
      <alignment vertical="center"/>
      <protection locked="0"/>
    </xf>
    <xf numFmtId="0" fontId="2" fillId="21" borderId="4" xfId="0" applyFont="1" applyFill="1" applyBorder="1" applyAlignment="1" applyProtection="1">
      <alignment horizontal="center" vertical="center"/>
      <protection locked="0"/>
    </xf>
    <xf numFmtId="0" fontId="4" fillId="0" borderId="2" xfId="0" applyFont="1" applyFill="1" applyBorder="1" applyAlignment="1" applyProtection="1">
      <protection locked="0"/>
    </xf>
    <xf numFmtId="0" fontId="2" fillId="21" borderId="5" xfId="0" applyFont="1" applyFill="1" applyBorder="1" applyAlignment="1" applyProtection="1">
      <alignment horizontal="center" vertical="center"/>
      <protection locked="0"/>
    </xf>
    <xf numFmtId="0" fontId="4" fillId="0" borderId="98" xfId="0" applyFont="1" applyFill="1" applyBorder="1" applyAlignment="1" applyProtection="1">
      <protection locked="0"/>
    </xf>
    <xf numFmtId="0" fontId="2" fillId="35" borderId="3" xfId="0" quotePrefix="1" applyFont="1" applyFill="1" applyBorder="1" applyAlignment="1" applyProtection="1">
      <alignment horizontal="center" vertical="top"/>
      <protection locked="0"/>
    </xf>
    <xf numFmtId="0" fontId="2" fillId="35" borderId="17" xfId="0" applyFont="1" applyFill="1" applyBorder="1" applyAlignment="1" applyProtection="1">
      <alignment horizontal="center" vertical="center" textRotation="255"/>
      <protection locked="0"/>
    </xf>
    <xf numFmtId="0" fontId="2" fillId="35" borderId="14" xfId="0" applyFont="1" applyFill="1" applyBorder="1" applyAlignment="1" applyProtection="1">
      <alignment vertical="center"/>
      <protection locked="0"/>
    </xf>
    <xf numFmtId="0" fontId="2" fillId="35" borderId="14" xfId="0" applyFont="1" applyFill="1" applyBorder="1" applyAlignment="1" applyProtection="1">
      <alignment horizontal="justify" vertical="top" wrapText="1"/>
      <protection locked="0"/>
    </xf>
    <xf numFmtId="0" fontId="2" fillId="35" borderId="18" xfId="0" applyFont="1" applyFill="1" applyBorder="1" applyAlignment="1" applyProtection="1">
      <alignment vertical="center"/>
      <protection locked="0"/>
    </xf>
    <xf numFmtId="0" fontId="2" fillId="35" borderId="4" xfId="0" applyFont="1" applyFill="1" applyBorder="1" applyAlignment="1" applyProtection="1">
      <alignment vertical="center"/>
      <protection locked="0"/>
    </xf>
    <xf numFmtId="0" fontId="2" fillId="35" borderId="19" xfId="0" quotePrefix="1" applyFont="1" applyFill="1" applyBorder="1" applyAlignment="1" applyProtection="1">
      <alignment horizontal="center" vertical="top"/>
      <protection locked="0"/>
    </xf>
    <xf numFmtId="0" fontId="2" fillId="35" borderId="20" xfId="0" applyFont="1" applyFill="1" applyBorder="1" applyAlignment="1" applyProtection="1">
      <alignment horizontal="center" vertical="center" textRotation="255"/>
      <protection locked="0"/>
    </xf>
    <xf numFmtId="0" fontId="2" fillId="35" borderId="15" xfId="0" applyFont="1" applyFill="1" applyBorder="1" applyAlignment="1" applyProtection="1">
      <alignment vertical="center"/>
      <protection locked="0"/>
    </xf>
    <xf numFmtId="0" fontId="2" fillId="35" borderId="15" xfId="0" applyFont="1" applyFill="1" applyBorder="1" applyAlignment="1" applyProtection="1">
      <alignment horizontal="justify" vertical="top" wrapText="1"/>
      <protection locked="0"/>
    </xf>
    <xf numFmtId="0" fontId="2" fillId="35" borderId="21" xfId="0" applyFont="1" applyFill="1" applyBorder="1" applyAlignment="1" applyProtection="1">
      <alignment vertical="center"/>
      <protection locked="0"/>
    </xf>
    <xf numFmtId="0" fontId="2" fillId="35" borderId="5" xfId="0" applyFont="1" applyFill="1" applyBorder="1" applyAlignment="1" applyProtection="1">
      <alignment vertical="center"/>
      <protection locked="0"/>
    </xf>
    <xf numFmtId="0" fontId="2" fillId="21" borderId="71" xfId="0" quotePrefix="1" applyFont="1" applyFill="1" applyBorder="1" applyAlignment="1" applyProtection="1">
      <alignment horizontal="center" vertical="center"/>
      <protection locked="0"/>
    </xf>
    <xf numFmtId="0" fontId="2" fillId="0" borderId="7" xfId="0" quotePrefix="1" applyFont="1" applyFill="1" applyBorder="1" applyAlignment="1" applyProtection="1">
      <alignment horizontal="left" vertical="top"/>
      <protection locked="0"/>
    </xf>
    <xf numFmtId="0" fontId="2" fillId="0" borderId="7" xfId="0" quotePrefix="1" applyFont="1" applyFill="1" applyBorder="1" applyAlignment="1" applyProtection="1">
      <alignment vertical="top"/>
      <protection locked="0"/>
    </xf>
    <xf numFmtId="0" fontId="2" fillId="0" borderId="7" xfId="0" quotePrefix="1" applyFont="1" applyBorder="1" applyAlignment="1" applyProtection="1">
      <alignment vertical="top"/>
      <protection locked="0"/>
    </xf>
    <xf numFmtId="0" fontId="2" fillId="0" borderId="16" xfId="0" quotePrefix="1" applyFont="1" applyBorder="1" applyAlignment="1" applyProtection="1">
      <alignment vertical="top"/>
      <protection locked="0"/>
    </xf>
    <xf numFmtId="0" fontId="2" fillId="21" borderId="3" xfId="0" applyFont="1" applyFill="1" applyBorder="1" applyAlignment="1" applyProtection="1">
      <alignment horizontal="center" vertical="center"/>
      <protection locked="0"/>
    </xf>
    <xf numFmtId="0" fontId="2" fillId="21" borderId="49" xfId="0" applyFont="1" applyFill="1" applyBorder="1" applyAlignment="1" applyProtection="1">
      <alignment horizontal="center" vertical="center" wrapText="1"/>
      <protection locked="0"/>
    </xf>
    <xf numFmtId="0" fontId="2" fillId="35" borderId="2" xfId="0" applyFont="1" applyFill="1" applyBorder="1" applyAlignment="1" applyProtection="1">
      <alignment horizontal="center" vertical="center" wrapText="1"/>
      <protection locked="0"/>
    </xf>
    <xf numFmtId="0" fontId="2" fillId="35" borderId="2" xfId="0" applyFont="1" applyFill="1" applyBorder="1" applyAlignment="1" applyProtection="1">
      <alignment horizontal="center" vertical="center"/>
      <protection locked="0"/>
    </xf>
    <xf numFmtId="0" fontId="2" fillId="21" borderId="19" xfId="0" applyFont="1" applyFill="1" applyBorder="1" applyAlignment="1" applyProtection="1">
      <alignment horizontal="center" vertical="center"/>
      <protection locked="0"/>
    </xf>
    <xf numFmtId="0" fontId="2" fillId="21" borderId="75" xfId="0" applyFont="1" applyFill="1" applyBorder="1" applyAlignment="1" applyProtection="1">
      <alignment horizontal="center" vertical="center" wrapText="1"/>
      <protection locked="0"/>
    </xf>
    <xf numFmtId="0" fontId="2" fillId="35" borderId="98" xfId="0"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29" fillId="48" borderId="0" xfId="0" applyFont="1" applyFill="1" applyBorder="1" applyAlignment="1" applyProtection="1">
      <alignment vertical="center" shrinkToFit="1"/>
    </xf>
    <xf numFmtId="0" fontId="29" fillId="48" borderId="0" xfId="0" applyFont="1" applyFill="1" applyBorder="1" applyAlignment="1" applyProtection="1">
      <alignment vertical="center"/>
    </xf>
    <xf numFmtId="0" fontId="26" fillId="48" borderId="0" xfId="43" applyFont="1" applyFill="1" applyAlignment="1" applyProtection="1">
      <alignment horizontal="center" vertical="center"/>
    </xf>
    <xf numFmtId="0" fontId="0" fillId="0" borderId="0" xfId="0" applyAlignment="1" applyProtection="1">
      <alignment vertical="center"/>
    </xf>
    <xf numFmtId="0" fontId="57" fillId="35" borderId="62" xfId="0" applyFont="1" applyFill="1" applyBorder="1" applyAlignment="1" applyProtection="1">
      <alignment vertical="center"/>
    </xf>
    <xf numFmtId="0" fontId="57" fillId="21" borderId="62" xfId="0" applyFont="1" applyFill="1" applyBorder="1" applyAlignment="1" applyProtection="1">
      <alignment vertical="center"/>
    </xf>
    <xf numFmtId="0" fontId="0" fillId="0" borderId="136" xfId="0" applyBorder="1" applyAlignment="1" applyProtection="1">
      <alignment vertical="center"/>
    </xf>
    <xf numFmtId="0" fontId="0" fillId="0" borderId="14" xfId="0" applyBorder="1" applyAlignment="1" applyProtection="1">
      <alignment vertical="center"/>
    </xf>
    <xf numFmtId="0" fontId="0" fillId="0" borderId="0" xfId="0" applyFont="1" applyAlignment="1" applyProtection="1">
      <alignment vertical="center"/>
    </xf>
    <xf numFmtId="0" fontId="0" fillId="0" borderId="0" xfId="0" applyFill="1" applyBorder="1" applyAlignment="1" applyProtection="1">
      <alignment horizontal="left" vertical="center"/>
    </xf>
    <xf numFmtId="0" fontId="0" fillId="0" borderId="0" xfId="0" applyFill="1" applyAlignment="1" applyProtection="1">
      <alignment vertical="center"/>
    </xf>
    <xf numFmtId="0" fontId="0" fillId="0" borderId="24" xfId="0" applyBorder="1" applyAlignment="1" applyProtection="1">
      <alignment vertical="center"/>
    </xf>
    <xf numFmtId="0" fontId="0" fillId="0" borderId="0" xfId="0" applyFill="1" applyBorder="1" applyAlignment="1" applyProtection="1">
      <alignment vertical="center"/>
    </xf>
    <xf numFmtId="0" fontId="0" fillId="0" borderId="0" xfId="0" applyBorder="1" applyAlignment="1" applyProtection="1">
      <alignment vertical="center"/>
    </xf>
    <xf numFmtId="0" fontId="14" fillId="0" borderId="0" xfId="0" applyFont="1" applyAlignment="1" applyProtection="1">
      <alignment horizontal="right" vertical="center"/>
    </xf>
    <xf numFmtId="0" fontId="0" fillId="47" borderId="79" xfId="0" applyFill="1" applyBorder="1" applyAlignment="1" applyProtection="1">
      <alignment vertical="center"/>
    </xf>
    <xf numFmtId="0" fontId="0" fillId="47" borderId="113" xfId="0" applyFill="1" applyBorder="1" applyAlignment="1" applyProtection="1">
      <alignment vertical="center"/>
    </xf>
    <xf numFmtId="0" fontId="0" fillId="47" borderId="114" xfId="0" applyFill="1" applyBorder="1" applyAlignment="1" applyProtection="1">
      <alignment vertical="center"/>
    </xf>
    <xf numFmtId="0" fontId="0" fillId="47" borderId="23" xfId="0" applyFill="1" applyBorder="1" applyAlignment="1" applyProtection="1">
      <alignment vertical="center"/>
    </xf>
    <xf numFmtId="0" fontId="0" fillId="47" borderId="24" xfId="0" applyFill="1" applyBorder="1" applyAlignment="1" applyProtection="1">
      <alignment vertical="center"/>
    </xf>
    <xf numFmtId="0" fontId="0" fillId="47" borderId="53" xfId="0" applyFill="1" applyBorder="1" applyAlignment="1" applyProtection="1">
      <alignment vertical="center"/>
    </xf>
    <xf numFmtId="0" fontId="0" fillId="0" borderId="113" xfId="0" applyFill="1" applyBorder="1" applyAlignment="1" applyProtection="1">
      <alignment vertical="center"/>
    </xf>
    <xf numFmtId="0" fontId="0" fillId="0" borderId="24" xfId="0" applyFill="1" applyBorder="1" applyAlignment="1" applyProtection="1">
      <alignment vertical="center"/>
    </xf>
    <xf numFmtId="0" fontId="0" fillId="0" borderId="0" xfId="0" applyAlignment="1" applyProtection="1">
      <alignment horizontal="right" vertical="center"/>
    </xf>
    <xf numFmtId="0" fontId="25" fillId="0" borderId="24" xfId="0" applyFont="1" applyBorder="1" applyAlignment="1" applyProtection="1">
      <alignment horizontal="center" vertical="center"/>
    </xf>
    <xf numFmtId="0" fontId="25" fillId="0" borderId="0" xfId="0" applyFont="1" applyAlignment="1" applyProtection="1">
      <alignment horizontal="left" vertical="center"/>
    </xf>
    <xf numFmtId="0" fontId="25" fillId="0" borderId="0" xfId="0" applyFont="1" applyAlignment="1" applyProtection="1">
      <alignment vertical="center" wrapText="1"/>
    </xf>
    <xf numFmtId="0" fontId="25" fillId="0" borderId="0" xfId="0" applyFont="1" applyAlignment="1" applyProtection="1">
      <alignment horizontal="left" vertical="center" wrapText="1"/>
    </xf>
    <xf numFmtId="0" fontId="7" fillId="0" borderId="0" xfId="0" applyFont="1" applyBorder="1" applyAlignment="1" applyProtection="1">
      <alignment vertical="center"/>
    </xf>
    <xf numFmtId="0" fontId="2" fillId="0" borderId="0" xfId="0" applyFont="1" applyBorder="1" applyAlignment="1" applyProtection="1">
      <alignment vertical="center"/>
    </xf>
    <xf numFmtId="0" fontId="2" fillId="21" borderId="106" xfId="0" applyFont="1" applyFill="1" applyBorder="1" applyAlignment="1" applyProtection="1">
      <alignment vertical="center"/>
    </xf>
    <xf numFmtId="0" fontId="2" fillId="21" borderId="61" xfId="0" applyFont="1" applyFill="1" applyBorder="1" applyAlignment="1" applyProtection="1">
      <alignment vertical="center"/>
    </xf>
    <xf numFmtId="0" fontId="5" fillId="0" borderId="0" xfId="0" applyFont="1" applyBorder="1" applyAlignment="1" applyProtection="1">
      <alignment vertical="center"/>
    </xf>
    <xf numFmtId="0" fontId="2" fillId="0" borderId="0" xfId="0" applyFont="1" applyBorder="1" applyAlignment="1" applyProtection="1">
      <alignment horizontal="left" vertical="center"/>
    </xf>
    <xf numFmtId="0" fontId="2" fillId="0" borderId="10" xfId="0" applyFont="1" applyBorder="1" applyAlignment="1" applyProtection="1">
      <alignment vertical="center"/>
    </xf>
    <xf numFmtId="0" fontId="2" fillId="0" borderId="4" xfId="0" applyFont="1" applyBorder="1" applyAlignment="1" applyProtection="1">
      <alignment vertical="center"/>
    </xf>
    <xf numFmtId="0" fontId="2" fillId="0" borderId="7" xfId="0" applyFont="1" applyBorder="1" applyAlignment="1" applyProtection="1">
      <alignment vertical="center"/>
    </xf>
    <xf numFmtId="0" fontId="7" fillId="0" borderId="1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6" fillId="0" borderId="8" xfId="0" applyFont="1" applyBorder="1" applyAlignment="1" applyProtection="1">
      <alignment horizontal="center"/>
    </xf>
    <xf numFmtId="0" fontId="2" fillId="0" borderId="3" xfId="0" quotePrefix="1" applyFont="1" applyFill="1" applyBorder="1" applyAlignment="1" applyProtection="1">
      <alignment horizontal="center" vertical="top"/>
    </xf>
    <xf numFmtId="0" fontId="2" fillId="0" borderId="5" xfId="0" applyFont="1" applyBorder="1" applyAlignment="1" applyProtection="1">
      <alignment vertical="center"/>
    </xf>
    <xf numFmtId="0" fontId="2" fillId="0" borderId="3" xfId="0" quotePrefix="1" applyFont="1" applyBorder="1" applyAlignment="1" applyProtection="1">
      <alignment horizontal="center" vertical="top" wrapText="1"/>
    </xf>
    <xf numFmtId="0" fontId="2" fillId="0" borderId="3" xfId="0" quotePrefix="1" applyFont="1" applyFill="1" applyBorder="1" applyAlignment="1" applyProtection="1">
      <alignment horizontal="center" vertical="top" wrapText="1"/>
    </xf>
    <xf numFmtId="49" fontId="2" fillId="0" borderId="3" xfId="0" quotePrefix="1" applyNumberFormat="1" applyFont="1" applyBorder="1" applyAlignment="1" applyProtection="1">
      <alignment horizontal="center" vertical="top" wrapText="1"/>
    </xf>
    <xf numFmtId="0" fontId="2" fillId="0" borderId="4" xfId="0" applyFont="1" applyBorder="1" applyAlignment="1" applyProtection="1">
      <alignment horizontal="left" vertical="top" wrapText="1"/>
    </xf>
    <xf numFmtId="0" fontId="2" fillId="0" borderId="3" xfId="0" quotePrefix="1" applyFont="1" applyBorder="1" applyAlignment="1" applyProtection="1">
      <alignment horizontal="center" vertical="top"/>
    </xf>
    <xf numFmtId="0" fontId="6" fillId="0" borderId="8" xfId="0" quotePrefix="1" applyFont="1" applyBorder="1" applyAlignment="1" applyProtection="1">
      <alignment horizontal="center" vertical="top"/>
    </xf>
    <xf numFmtId="0" fontId="2" fillId="0" borderId="0" xfId="0" applyFont="1" applyBorder="1" applyAlignment="1" applyProtection="1">
      <alignment horizontal="justify" vertical="top" wrapText="1"/>
    </xf>
    <xf numFmtId="0" fontId="4" fillId="0" borderId="0" xfId="0" applyFont="1" applyBorder="1" applyAlignment="1" applyProtection="1"/>
    <xf numFmtId="0" fontId="4" fillId="0" borderId="13" xfId="0" applyFont="1" applyBorder="1" applyAlignment="1" applyProtection="1"/>
    <xf numFmtId="0" fontId="2" fillId="0" borderId="1" xfId="0" applyFont="1" applyBorder="1" applyAlignment="1" applyProtection="1">
      <alignment vertical="center"/>
    </xf>
    <xf numFmtId="0" fontId="2" fillId="0" borderId="6" xfId="0" applyFont="1" applyBorder="1" applyAlignment="1" applyProtection="1">
      <alignment vertical="center"/>
    </xf>
    <xf numFmtId="0" fontId="2" fillId="0" borderId="3" xfId="0" applyFont="1" applyBorder="1" applyAlignment="1" applyProtection="1">
      <alignment horizontal="center" vertical="center"/>
    </xf>
    <xf numFmtId="0" fontId="27" fillId="0" borderId="49" xfId="0" applyFont="1" applyBorder="1" applyAlignment="1" applyProtection="1">
      <alignment vertical="center" wrapText="1"/>
    </xf>
    <xf numFmtId="0" fontId="2" fillId="0" borderId="2" xfId="0" applyFont="1" applyBorder="1" applyAlignment="1" applyProtection="1">
      <alignment horizontal="center" vertical="center" wrapText="1"/>
    </xf>
    <xf numFmtId="0" fontId="2" fillId="0" borderId="0" xfId="0" applyFont="1" applyFill="1" applyAlignment="1" applyProtection="1">
      <alignment horizontal="right" vertical="top"/>
    </xf>
    <xf numFmtId="0" fontId="2" fillId="0" borderId="0" xfId="0" applyFont="1" applyAlignment="1" applyProtection="1">
      <alignment horizontal="right" vertical="top"/>
    </xf>
    <xf numFmtId="0" fontId="26" fillId="0" borderId="0" xfId="43" applyFont="1" applyFill="1" applyBorder="1" applyProtection="1">
      <alignment vertical="center"/>
    </xf>
    <xf numFmtId="0" fontId="10" fillId="0" borderId="0" xfId="43" applyNumberFormat="1" applyFont="1" applyFill="1" applyBorder="1" applyAlignment="1" applyProtection="1">
      <alignment vertical="center"/>
    </xf>
    <xf numFmtId="0" fontId="26" fillId="0" borderId="0" xfId="43" applyFont="1" applyFill="1" applyBorder="1" applyAlignment="1" applyProtection="1">
      <alignment vertical="center"/>
    </xf>
    <xf numFmtId="0" fontId="62" fillId="0" borderId="0" xfId="0" applyFont="1" applyFill="1" applyBorder="1" applyAlignment="1" applyProtection="1">
      <alignment horizontal="right" vertical="center" wrapText="1"/>
    </xf>
    <xf numFmtId="0" fontId="1" fillId="0" borderId="11" xfId="0" applyFont="1" applyFill="1" applyBorder="1" applyAlignment="1">
      <alignment horizontal="right" vertical="center"/>
    </xf>
    <xf numFmtId="0" fontId="0" fillId="21" borderId="62" xfId="0" applyFill="1" applyBorder="1" applyAlignment="1" applyProtection="1">
      <alignment horizontal="center" vertical="center"/>
      <protection locked="0"/>
    </xf>
    <xf numFmtId="0" fontId="0" fillId="35" borderId="134" xfId="0" applyFill="1" applyBorder="1" applyAlignment="1" applyProtection="1">
      <alignment horizontal="center" vertical="center"/>
      <protection locked="0"/>
    </xf>
    <xf numFmtId="0" fontId="0" fillId="35" borderId="61" xfId="0" applyFill="1" applyBorder="1" applyAlignment="1" applyProtection="1">
      <alignment horizontal="center" vertical="center"/>
      <protection locked="0"/>
    </xf>
    <xf numFmtId="0" fontId="0" fillId="35" borderId="106" xfId="0" applyFill="1" applyBorder="1" applyAlignment="1" applyProtection="1">
      <alignment horizontal="center" vertical="center"/>
      <protection locked="0"/>
    </xf>
    <xf numFmtId="0" fontId="0" fillId="21" borderId="140" xfId="0" applyFill="1" applyBorder="1" applyAlignment="1" applyProtection="1">
      <alignment horizontal="center" vertical="center"/>
      <protection locked="0"/>
    </xf>
    <xf numFmtId="0" fontId="0" fillId="49" borderId="100" xfId="0" applyFont="1" applyFill="1" applyBorder="1" applyAlignment="1" applyProtection="1">
      <alignment horizontal="center" vertical="center" shrinkToFit="1"/>
    </xf>
    <xf numFmtId="0" fontId="1" fillId="49" borderId="100" xfId="0" applyFont="1" applyFill="1" applyBorder="1" applyAlignment="1" applyProtection="1">
      <alignment horizontal="center" vertical="center" shrinkToFit="1"/>
    </xf>
    <xf numFmtId="0" fontId="62" fillId="49" borderId="99" xfId="0" applyFont="1" applyFill="1" applyBorder="1" applyAlignment="1" applyProtection="1">
      <alignment horizontal="center" vertical="center" wrapText="1"/>
    </xf>
    <xf numFmtId="176" fontId="0" fillId="0" borderId="0" xfId="0" applyNumberFormat="1" applyAlignment="1">
      <alignment horizontal="left" vertical="top" wrapText="1"/>
    </xf>
    <xf numFmtId="0" fontId="25" fillId="0" borderId="0" xfId="0" applyFont="1" applyAlignment="1" applyProtection="1">
      <alignment horizontal="left" vertical="center" wrapText="1"/>
    </xf>
    <xf numFmtId="0" fontId="0" fillId="35" borderId="134" xfId="0" applyFill="1" applyBorder="1" applyAlignment="1" applyProtection="1">
      <alignment horizontal="left" vertical="center"/>
      <protection locked="0"/>
    </xf>
    <xf numFmtId="0" fontId="0" fillId="35" borderId="106" xfId="0" applyFill="1" applyBorder="1" applyAlignment="1" applyProtection="1">
      <alignment horizontal="left" vertical="center"/>
      <protection locked="0"/>
    </xf>
    <xf numFmtId="0" fontId="0" fillId="35" borderId="61" xfId="0" applyFill="1" applyBorder="1" applyAlignment="1" applyProtection="1">
      <alignment horizontal="left" vertical="center"/>
      <protection locked="0"/>
    </xf>
    <xf numFmtId="0" fontId="0" fillId="35" borderId="137" xfId="0" applyFill="1" applyBorder="1" applyAlignment="1" applyProtection="1">
      <alignment horizontal="left" vertical="center"/>
      <protection locked="0"/>
    </xf>
    <xf numFmtId="0" fontId="0" fillId="35" borderId="138" xfId="0" applyFill="1" applyBorder="1" applyAlignment="1" applyProtection="1">
      <alignment horizontal="left" vertical="center"/>
      <protection locked="0"/>
    </xf>
    <xf numFmtId="0" fontId="0" fillId="35" borderId="139" xfId="0" applyFill="1" applyBorder="1" applyAlignment="1" applyProtection="1">
      <alignment horizontal="left" vertical="center"/>
      <protection locked="0"/>
    </xf>
    <xf numFmtId="0" fontId="25" fillId="0" borderId="0" xfId="0" applyFont="1" applyAlignment="1" applyProtection="1">
      <alignment horizontal="left" vertical="center"/>
    </xf>
    <xf numFmtId="0" fontId="25" fillId="35" borderId="4" xfId="0" applyFont="1" applyFill="1" applyBorder="1" applyAlignment="1" applyProtection="1">
      <alignment horizontal="center" vertical="center" wrapText="1"/>
      <protection locked="0"/>
    </xf>
    <xf numFmtId="0" fontId="25" fillId="35" borderId="2" xfId="0" applyFont="1" applyFill="1" applyBorder="1" applyAlignment="1" applyProtection="1">
      <alignment horizontal="center" vertical="center" wrapText="1"/>
      <protection locked="0"/>
    </xf>
    <xf numFmtId="0" fontId="25" fillId="35" borderId="5" xfId="0" applyFont="1" applyFill="1" applyBorder="1" applyAlignment="1" applyProtection="1">
      <alignment horizontal="center" vertical="center" wrapText="1"/>
      <protection locked="0"/>
    </xf>
    <xf numFmtId="0" fontId="25" fillId="35" borderId="98" xfId="0" applyFont="1" applyFill="1" applyBorder="1" applyAlignment="1" applyProtection="1">
      <alignment horizontal="center" vertical="center" wrapText="1"/>
      <protection locked="0"/>
    </xf>
    <xf numFmtId="0" fontId="25" fillId="0" borderId="8" xfId="0" applyFont="1" applyBorder="1" applyAlignment="1" applyProtection="1">
      <alignment horizontal="center" vertical="center" wrapText="1"/>
    </xf>
    <xf numFmtId="0" fontId="25" fillId="0" borderId="142" xfId="0" applyFont="1" applyBorder="1" applyAlignment="1" applyProtection="1">
      <alignment horizontal="center" vertical="center" wrapText="1"/>
    </xf>
    <xf numFmtId="0" fontId="25" fillId="0" borderId="3"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0" fillId="21" borderId="62" xfId="0" applyFill="1" applyBorder="1" applyAlignment="1" applyProtection="1">
      <alignment horizontal="center" vertical="center"/>
      <protection locked="0"/>
    </xf>
    <xf numFmtId="0" fontId="0" fillId="35" borderId="134" xfId="0" applyFill="1" applyBorder="1" applyAlignment="1" applyProtection="1">
      <alignment horizontal="center" vertical="center"/>
      <protection locked="0"/>
    </xf>
    <xf numFmtId="0" fontId="0" fillId="35" borderId="106" xfId="0" applyFill="1" applyBorder="1" applyAlignment="1" applyProtection="1">
      <alignment horizontal="center" vertical="center"/>
      <protection locked="0"/>
    </xf>
    <xf numFmtId="0" fontId="0" fillId="35" borderId="61" xfId="0" applyFill="1" applyBorder="1" applyAlignment="1" applyProtection="1">
      <alignment horizontal="center" vertical="center"/>
      <protection locked="0"/>
    </xf>
    <xf numFmtId="0" fontId="25" fillId="0" borderId="0" xfId="0" applyFont="1" applyAlignment="1" applyProtection="1">
      <alignment vertical="center" wrapText="1"/>
    </xf>
    <xf numFmtId="0" fontId="0" fillId="35" borderId="135" xfId="0" applyFill="1" applyBorder="1" applyAlignment="1" applyProtection="1">
      <alignment horizontal="center" vertical="center"/>
      <protection locked="0"/>
    </xf>
    <xf numFmtId="0" fontId="0" fillId="35" borderId="65" xfId="0" applyFill="1" applyBorder="1" applyAlignment="1" applyProtection="1">
      <alignment horizontal="center" vertical="center"/>
      <protection locked="0"/>
    </xf>
    <xf numFmtId="0" fontId="0" fillId="21" borderId="140" xfId="0" applyFill="1" applyBorder="1" applyAlignment="1" applyProtection="1">
      <alignment horizontal="center" vertical="center"/>
      <protection locked="0"/>
    </xf>
    <xf numFmtId="0" fontId="25" fillId="35" borderId="3" xfId="0" applyFont="1" applyFill="1" applyBorder="1" applyAlignment="1" applyProtection="1">
      <alignment horizontal="center" vertical="center" wrapText="1"/>
      <protection locked="0"/>
    </xf>
    <xf numFmtId="0" fontId="25" fillId="35" borderId="19" xfId="0" applyFont="1" applyFill="1" applyBorder="1" applyAlignment="1" applyProtection="1">
      <alignment horizontal="center" vertical="center" wrapText="1"/>
      <protection locked="0"/>
    </xf>
    <xf numFmtId="0" fontId="0" fillId="35" borderId="4" xfId="0" applyFill="1" applyBorder="1" applyAlignment="1" applyProtection="1">
      <alignment horizontal="center" vertical="center"/>
      <protection locked="0"/>
    </xf>
    <xf numFmtId="0" fontId="0" fillId="35" borderId="5" xfId="0" applyFill="1" applyBorder="1" applyAlignment="1" applyProtection="1">
      <alignment horizontal="center" vertical="center"/>
      <protection locked="0"/>
    </xf>
    <xf numFmtId="58" fontId="0" fillId="35" borderId="134" xfId="0" applyNumberFormat="1" applyFill="1" applyBorder="1" applyAlignment="1" applyProtection="1">
      <alignment horizontal="center" vertical="center"/>
      <protection locked="0"/>
    </xf>
    <xf numFmtId="58" fontId="0" fillId="35" borderId="61" xfId="0" applyNumberFormat="1" applyFill="1" applyBorder="1" applyAlignment="1" applyProtection="1">
      <alignment horizontal="center" vertical="center"/>
      <protection locked="0"/>
    </xf>
    <xf numFmtId="0" fontId="0" fillId="35" borderId="135" xfId="0" applyFill="1" applyBorder="1" applyAlignment="1" applyProtection="1">
      <alignment horizontal="left" vertical="center" shrinkToFit="1"/>
      <protection locked="0"/>
    </xf>
    <xf numFmtId="0" fontId="0" fillId="35" borderId="65" xfId="0" applyFill="1" applyBorder="1" applyAlignment="1" applyProtection="1">
      <alignment horizontal="left" vertical="center" shrinkToFit="1"/>
      <protection locked="0"/>
    </xf>
    <xf numFmtId="0" fontId="0" fillId="35" borderId="85" xfId="0" applyFill="1" applyBorder="1" applyAlignment="1" applyProtection="1">
      <alignment horizontal="left" vertical="center" shrinkToFit="1"/>
      <protection locked="0"/>
    </xf>
    <xf numFmtId="0" fontId="0" fillId="35" borderId="56" xfId="0" applyFill="1" applyBorder="1" applyAlignment="1" applyProtection="1">
      <alignment horizontal="left" vertical="center" shrinkToFit="1"/>
      <protection locked="0"/>
    </xf>
    <xf numFmtId="0" fontId="0" fillId="35" borderId="14" xfId="0" applyFill="1" applyBorder="1" applyAlignment="1" applyProtection="1">
      <alignment horizontal="left" vertical="center" shrinkToFit="1"/>
      <protection locked="0"/>
    </xf>
    <xf numFmtId="0" fontId="0" fillId="35" borderId="51" xfId="0" applyFill="1" applyBorder="1" applyAlignment="1" applyProtection="1">
      <alignment horizontal="left" vertical="center" shrinkToFit="1"/>
      <protection locked="0"/>
    </xf>
    <xf numFmtId="0" fontId="0" fillId="35" borderId="63" xfId="0" applyFill="1" applyBorder="1" applyAlignment="1" applyProtection="1">
      <alignment horizontal="left" vertical="center" shrinkToFit="1"/>
      <protection locked="0"/>
    </xf>
    <xf numFmtId="0" fontId="0" fillId="35" borderId="86" xfId="0" applyFill="1" applyBorder="1" applyAlignment="1" applyProtection="1">
      <alignment horizontal="left" vertical="center"/>
      <protection locked="0"/>
    </xf>
    <xf numFmtId="0" fontId="25" fillId="0" borderId="143"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0" fillId="35" borderId="137" xfId="0" applyFill="1" applyBorder="1" applyAlignment="1" applyProtection="1">
      <alignment horizontal="center" vertical="center"/>
      <protection locked="0"/>
    </xf>
    <xf numFmtId="0" fontId="0" fillId="35" borderId="138" xfId="0" applyFill="1" applyBorder="1" applyAlignment="1" applyProtection="1">
      <alignment horizontal="center" vertical="center"/>
      <protection locked="0"/>
    </xf>
    <xf numFmtId="0" fontId="0" fillId="35" borderId="139" xfId="0" applyFill="1" applyBorder="1" applyAlignment="1" applyProtection="1">
      <alignment horizontal="center" vertical="center"/>
      <protection locked="0"/>
    </xf>
    <xf numFmtId="0" fontId="0" fillId="35" borderId="136" xfId="0" applyFill="1" applyBorder="1" applyAlignment="1" applyProtection="1">
      <alignment horizontal="center" vertical="center"/>
      <protection locked="0"/>
    </xf>
    <xf numFmtId="0" fontId="0" fillId="21" borderId="137" xfId="0" applyFill="1" applyBorder="1" applyAlignment="1" applyProtection="1">
      <alignment horizontal="left" vertical="center"/>
      <protection locked="0"/>
    </xf>
    <xf numFmtId="0" fontId="0" fillId="21" borderId="138" xfId="0" applyFill="1" applyBorder="1" applyAlignment="1" applyProtection="1">
      <alignment horizontal="left" vertical="center"/>
      <protection locked="0"/>
    </xf>
    <xf numFmtId="0" fontId="0" fillId="21" borderId="139" xfId="0" applyFill="1" applyBorder="1" applyAlignment="1" applyProtection="1">
      <alignment horizontal="left" vertical="center"/>
      <protection locked="0"/>
    </xf>
    <xf numFmtId="0" fontId="2" fillId="0" borderId="17" xfId="0" applyFont="1" applyFill="1" applyBorder="1" applyAlignment="1" applyProtection="1">
      <alignment vertical="center" wrapText="1"/>
      <protection locked="0"/>
    </xf>
    <xf numFmtId="0" fontId="0" fillId="0" borderId="54" xfId="0" applyFont="1" applyFill="1" applyBorder="1" applyAlignment="1" applyProtection="1">
      <alignment vertical="center" wrapText="1"/>
      <protection locked="0"/>
    </xf>
    <xf numFmtId="0" fontId="2" fillId="0" borderId="17" xfId="0" applyFont="1" applyFill="1" applyBorder="1" applyAlignment="1" applyProtection="1">
      <alignment vertical="top" wrapText="1"/>
    </xf>
    <xf numFmtId="0" fontId="2" fillId="0" borderId="18" xfId="0" applyFont="1" applyBorder="1" applyAlignment="1" applyProtection="1">
      <alignment vertical="center"/>
    </xf>
    <xf numFmtId="0" fontId="2" fillId="0" borderId="17" xfId="0" applyFont="1" applyBorder="1" applyAlignment="1" applyProtection="1">
      <alignment vertical="center"/>
    </xf>
    <xf numFmtId="0" fontId="2" fillId="35" borderId="17" xfId="0" applyFont="1" applyFill="1" applyBorder="1" applyAlignment="1" applyProtection="1">
      <alignment horizontal="center" vertical="center" wrapText="1"/>
      <protection locked="0"/>
    </xf>
    <xf numFmtId="0" fontId="2" fillId="35" borderId="18" xfId="0" applyFont="1" applyFill="1" applyBorder="1" applyAlignment="1" applyProtection="1">
      <alignment horizontal="center" vertical="center" wrapText="1"/>
      <protection locked="0"/>
    </xf>
    <xf numFmtId="0" fontId="2" fillId="0" borderId="17"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0" xfId="0" applyFont="1" applyFill="1" applyBorder="1" applyAlignment="1" applyProtection="1">
      <alignment vertical="center" wrapText="1"/>
      <protection locked="0"/>
    </xf>
    <xf numFmtId="0" fontId="0" fillId="0" borderId="131" xfId="0" applyFont="1" applyFill="1" applyBorder="1" applyAlignment="1" applyProtection="1">
      <alignment vertical="center" wrapText="1"/>
      <protection locked="0"/>
    </xf>
    <xf numFmtId="0" fontId="2" fillId="0" borderId="17"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18" xfId="0" applyFont="1" applyFill="1" applyBorder="1" applyAlignment="1" applyProtection="1">
      <alignment vertical="center" wrapText="1"/>
    </xf>
    <xf numFmtId="0" fontId="2" fillId="0" borderId="89" xfId="0" applyFont="1" applyBorder="1" applyAlignment="1">
      <alignment horizontal="center" vertical="top" wrapText="1"/>
    </xf>
    <xf numFmtId="0" fontId="2" fillId="0" borderId="90" xfId="0" applyFont="1" applyBorder="1" applyAlignment="1">
      <alignment horizontal="center" vertical="top" wrapText="1"/>
    </xf>
    <xf numFmtId="0" fontId="7" fillId="0" borderId="132" xfId="0" applyFont="1" applyBorder="1" applyAlignment="1" applyProtection="1">
      <alignment vertical="center"/>
    </xf>
    <xf numFmtId="0" fontId="7" fillId="0" borderId="24" xfId="0" applyFont="1" applyBorder="1" applyAlignment="1" applyProtection="1">
      <alignment vertical="center"/>
    </xf>
    <xf numFmtId="0" fontId="7" fillId="0" borderId="1" xfId="0" applyFont="1" applyBorder="1" applyAlignment="1" applyProtection="1">
      <alignment vertical="center"/>
    </xf>
    <xf numFmtId="0" fontId="2" fillId="35" borderId="14" xfId="0" applyFont="1" applyFill="1" applyBorder="1" applyAlignment="1" applyProtection="1">
      <alignment horizontal="center" vertical="center" wrapText="1"/>
      <protection locked="0"/>
    </xf>
    <xf numFmtId="0" fontId="2" fillId="35" borderId="51" xfId="0" applyFont="1" applyFill="1" applyBorder="1" applyAlignment="1" applyProtection="1">
      <alignment horizontal="center" vertical="center" wrapText="1"/>
      <protection locked="0"/>
    </xf>
    <xf numFmtId="0" fontId="2" fillId="0" borderId="14" xfId="0" applyFont="1" applyBorder="1" applyAlignment="1" applyProtection="1">
      <alignment vertical="center"/>
    </xf>
    <xf numFmtId="0" fontId="2" fillId="0" borderId="17" xfId="0" applyFont="1" applyBorder="1" applyAlignment="1" applyProtection="1">
      <alignment vertical="top" wrapText="1"/>
    </xf>
    <xf numFmtId="0" fontId="2" fillId="0" borderId="18" xfId="0" applyFont="1" applyBorder="1" applyAlignment="1" applyProtection="1">
      <alignment vertical="top" wrapText="1"/>
    </xf>
    <xf numFmtId="0" fontId="0" fillId="0" borderId="18" xfId="0" applyFont="1" applyBorder="1" applyAlignment="1" applyProtection="1">
      <alignment vertical="top" wrapText="1"/>
    </xf>
    <xf numFmtId="0" fontId="2" fillId="35" borderId="17" xfId="0" applyFont="1" applyFill="1" applyBorder="1" applyAlignment="1" applyProtection="1">
      <alignment horizontal="center" vertical="center"/>
      <protection locked="0"/>
    </xf>
    <xf numFmtId="0" fontId="2" fillId="35" borderId="18" xfId="0" applyFont="1" applyFill="1" applyBorder="1" applyAlignment="1" applyProtection="1">
      <alignment horizontal="center" vertical="center"/>
      <protection locked="0"/>
    </xf>
    <xf numFmtId="0" fontId="2" fillId="0" borderId="79" xfId="0" applyFont="1" applyBorder="1" applyAlignment="1" applyProtection="1">
      <alignment vertical="top" wrapText="1"/>
    </xf>
    <xf numFmtId="0" fontId="2" fillId="0" borderId="113" xfId="0" applyFont="1" applyBorder="1" applyAlignment="1" applyProtection="1">
      <alignment vertical="top" wrapText="1"/>
    </xf>
    <xf numFmtId="0" fontId="2" fillId="0" borderId="114" xfId="0" applyFont="1" applyBorder="1" applyAlignment="1" applyProtection="1">
      <alignment vertical="top" wrapText="1"/>
    </xf>
    <xf numFmtId="0" fontId="2" fillId="0" borderId="23" xfId="0" applyFont="1" applyBorder="1" applyAlignment="1" applyProtection="1">
      <alignment vertical="top" wrapText="1"/>
    </xf>
    <xf numFmtId="0" fontId="2" fillId="0" borderId="24" xfId="0" applyFont="1" applyBorder="1" applyAlignment="1" applyProtection="1">
      <alignment vertical="top" wrapText="1"/>
    </xf>
    <xf numFmtId="0" fontId="2" fillId="0" borderId="53" xfId="0" applyFont="1" applyBorder="1" applyAlignment="1" applyProtection="1">
      <alignment vertical="top" wrapText="1"/>
    </xf>
    <xf numFmtId="0" fontId="2" fillId="0" borderId="14" xfId="0" applyFont="1" applyFill="1" applyBorder="1" applyAlignment="1" applyProtection="1">
      <alignment vertical="top" wrapText="1"/>
    </xf>
    <xf numFmtId="0" fontId="8" fillId="0" borderId="130" xfId="0" applyFont="1" applyBorder="1" applyAlignment="1" applyProtection="1">
      <alignment horizontal="center" vertical="center" wrapText="1"/>
    </xf>
    <xf numFmtId="0" fontId="0" fillId="0" borderId="90" xfId="0" applyFont="1" applyBorder="1" applyAlignment="1" applyProtection="1">
      <alignment horizontal="center" vertical="center" wrapText="1"/>
    </xf>
    <xf numFmtId="0" fontId="7" fillId="0" borderId="11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0" fillId="0" borderId="112" xfId="0" applyFont="1" applyBorder="1" applyAlignment="1" applyProtection="1">
      <alignment horizontal="center" vertical="center" wrapText="1"/>
    </xf>
    <xf numFmtId="0" fontId="2" fillId="35" borderId="20" xfId="0" applyFont="1" applyFill="1" applyBorder="1" applyAlignment="1" applyProtection="1">
      <alignment horizontal="center" vertical="center"/>
      <protection locked="0"/>
    </xf>
    <xf numFmtId="0" fontId="2" fillId="35" borderId="21" xfId="0" applyFont="1" applyFill="1" applyBorder="1" applyAlignment="1" applyProtection="1">
      <alignment horizontal="center" vertical="center"/>
      <protection locked="0"/>
    </xf>
    <xf numFmtId="0" fontId="2" fillId="0" borderId="79" xfId="0" applyFont="1" applyFill="1" applyBorder="1" applyAlignment="1" applyProtection="1">
      <alignment horizontal="left" vertical="top" wrapText="1"/>
    </xf>
    <xf numFmtId="0" fontId="0" fillId="0" borderId="113" xfId="0" applyFont="1" applyBorder="1" applyAlignment="1" applyProtection="1">
      <alignment horizontal="left" vertical="top" wrapText="1"/>
    </xf>
    <xf numFmtId="0" fontId="0" fillId="0" borderId="114" xfId="0" applyFont="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0" fillId="0" borderId="0" xfId="0" applyFont="1" applyAlignment="1" applyProtection="1">
      <alignment horizontal="left" vertical="top" wrapText="1"/>
    </xf>
    <xf numFmtId="0" fontId="0" fillId="0" borderId="12" xfId="0" applyFont="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23" xfId="0" applyFont="1" applyBorder="1" applyAlignment="1" applyProtection="1">
      <alignment horizontal="left" vertical="top" wrapText="1"/>
    </xf>
    <xf numFmtId="0" fontId="0" fillId="0" borderId="24" xfId="0" applyFont="1" applyBorder="1" applyAlignment="1" applyProtection="1">
      <alignment horizontal="left" vertical="top" wrapText="1"/>
    </xf>
    <xf numFmtId="0" fontId="0" fillId="0" borderId="53" xfId="0" applyFont="1" applyBorder="1" applyAlignment="1" applyProtection="1">
      <alignment horizontal="left" vertical="top" wrapText="1"/>
    </xf>
    <xf numFmtId="0" fontId="2" fillId="0" borderId="17" xfId="0" applyFont="1" applyFill="1" applyBorder="1" applyAlignment="1" applyProtection="1">
      <alignment horizontal="left" vertical="top" wrapText="1"/>
    </xf>
    <xf numFmtId="0" fontId="2" fillId="0" borderId="20" xfId="0" applyFont="1" applyFill="1" applyBorder="1" applyAlignment="1" applyProtection="1">
      <alignment vertical="top" wrapText="1"/>
    </xf>
    <xf numFmtId="0" fontId="2" fillId="0" borderId="15" xfId="0" applyFont="1" applyFill="1" applyBorder="1" applyAlignment="1" applyProtection="1">
      <alignment vertical="top" wrapText="1"/>
    </xf>
    <xf numFmtId="0" fontId="2" fillId="0" borderId="21" xfId="0" applyFont="1" applyBorder="1" applyAlignment="1" applyProtection="1">
      <alignment vertical="top" wrapText="1"/>
    </xf>
    <xf numFmtId="0" fontId="2" fillId="0" borderId="17" xfId="0" applyFont="1" applyBorder="1" applyAlignment="1" applyProtection="1">
      <alignment horizontal="justify" vertical="top" wrapText="1"/>
    </xf>
    <xf numFmtId="0" fontId="2" fillId="0" borderId="14" xfId="0" applyFont="1" applyBorder="1" applyAlignment="1" applyProtection="1">
      <alignment vertical="top" wrapText="1"/>
    </xf>
    <xf numFmtId="0" fontId="0" fillId="0" borderId="18" xfId="0" applyFont="1" applyBorder="1" applyAlignment="1" applyProtection="1">
      <alignment vertical="center" wrapText="1"/>
    </xf>
    <xf numFmtId="0" fontId="6" fillId="0" borderId="111" xfId="0" applyFont="1" applyBorder="1" applyAlignment="1" applyProtection="1">
      <alignment vertical="top" wrapText="1"/>
    </xf>
    <xf numFmtId="0" fontId="8" fillId="0" borderId="1" xfId="0" applyFont="1" applyBorder="1" applyAlignment="1" applyProtection="1">
      <alignment vertical="top" wrapText="1"/>
    </xf>
    <xf numFmtId="0" fontId="8" fillId="0" borderId="6" xfId="0" applyFont="1" applyBorder="1" applyAlignment="1" applyProtection="1">
      <alignment vertical="top" wrapText="1"/>
    </xf>
    <xf numFmtId="0" fontId="2" fillId="0" borderId="89" xfId="0" applyFont="1" applyFill="1" applyBorder="1" applyAlignment="1" applyProtection="1">
      <alignment horizontal="center" vertical="top" textRotation="255" wrapText="1"/>
    </xf>
    <xf numFmtId="0" fontId="0" fillId="0" borderId="90" xfId="0" applyFont="1" applyBorder="1" applyAlignment="1" applyProtection="1">
      <alignment vertical="top"/>
    </xf>
    <xf numFmtId="0" fontId="0" fillId="0" borderId="22" xfId="0" applyFont="1" applyBorder="1" applyAlignment="1" applyProtection="1">
      <alignment vertical="top"/>
    </xf>
    <xf numFmtId="0" fontId="7" fillId="0" borderId="90"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79" xfId="0" applyFont="1" applyFill="1" applyBorder="1" applyAlignment="1" applyProtection="1">
      <alignment vertical="top" wrapText="1"/>
    </xf>
    <xf numFmtId="0" fontId="0" fillId="0" borderId="114" xfId="0" applyFont="1" applyBorder="1" applyAlignment="1" applyProtection="1">
      <alignment vertical="top" wrapText="1"/>
    </xf>
    <xf numFmtId="0" fontId="0" fillId="0" borderId="11" xfId="0" applyFont="1" applyBorder="1" applyAlignment="1" applyProtection="1">
      <alignment vertical="top" wrapText="1"/>
    </xf>
    <xf numFmtId="0" fontId="0" fillId="0" borderId="12" xfId="0" applyFont="1" applyBorder="1" applyAlignment="1" applyProtection="1">
      <alignment vertical="top" wrapText="1"/>
    </xf>
    <xf numFmtId="0" fontId="0" fillId="0" borderId="23" xfId="0" applyFont="1" applyBorder="1" applyAlignment="1" applyProtection="1">
      <alignment vertical="top" wrapText="1"/>
    </xf>
    <xf numFmtId="0" fontId="0" fillId="0" borderId="53" xfId="0" applyFont="1" applyBorder="1" applyAlignment="1" applyProtection="1">
      <alignment vertical="top" wrapText="1"/>
    </xf>
    <xf numFmtId="0" fontId="2" fillId="0" borderId="89" xfId="0" applyFont="1" applyBorder="1" applyAlignment="1" applyProtection="1">
      <alignment vertical="center" wrapText="1"/>
    </xf>
    <xf numFmtId="0" fontId="0" fillId="0" borderId="9" xfId="0" applyFont="1" applyBorder="1" applyAlignment="1" applyProtection="1">
      <alignment vertical="center" wrapText="1"/>
    </xf>
    <xf numFmtId="0" fontId="7" fillId="0" borderId="126" xfId="0" applyFont="1" applyBorder="1" applyAlignment="1" applyProtection="1">
      <alignment horizontal="center" vertical="center" wrapText="1"/>
    </xf>
    <xf numFmtId="0" fontId="7" fillId="0" borderId="127" xfId="0" applyFont="1" applyBorder="1" applyAlignment="1" applyProtection="1">
      <alignment horizontal="center" vertical="center" wrapText="1"/>
    </xf>
    <xf numFmtId="0" fontId="0" fillId="0" borderId="128" xfId="0" applyFont="1" applyBorder="1" applyAlignment="1" applyProtection="1">
      <alignment horizontal="center" vertical="center" wrapText="1"/>
    </xf>
    <xf numFmtId="0" fontId="2" fillId="35" borderId="20" xfId="0" applyFont="1" applyFill="1" applyBorder="1" applyAlignment="1" applyProtection="1">
      <alignment vertical="center" wrapText="1"/>
      <protection locked="0"/>
    </xf>
    <xf numFmtId="0" fontId="0" fillId="35" borderId="15" xfId="0" applyFont="1" applyFill="1" applyBorder="1" applyAlignment="1" applyProtection="1">
      <alignment vertical="center" wrapText="1"/>
      <protection locked="0"/>
    </xf>
    <xf numFmtId="0" fontId="0" fillId="35" borderId="21" xfId="0" applyFont="1" applyFill="1" applyBorder="1" applyAlignment="1" applyProtection="1">
      <alignment vertical="center" wrapText="1"/>
      <protection locked="0"/>
    </xf>
    <xf numFmtId="0" fontId="7" fillId="0" borderId="115" xfId="0" applyFont="1" applyBorder="1" applyAlignment="1" applyProtection="1">
      <alignment vertical="center" wrapText="1"/>
    </xf>
    <xf numFmtId="0" fontId="10" fillId="0" borderId="123" xfId="0" applyFont="1" applyBorder="1" applyAlignment="1" applyProtection="1">
      <alignment vertical="center" wrapText="1"/>
    </xf>
    <xf numFmtId="0" fontId="10" fillId="0" borderId="129" xfId="0" applyFont="1" applyBorder="1" applyAlignment="1" applyProtection="1">
      <alignment vertical="center" wrapText="1"/>
    </xf>
    <xf numFmtId="0" fontId="10" fillId="0" borderId="12" xfId="0" applyFont="1" applyBorder="1" applyAlignment="1" applyProtection="1">
      <alignment vertical="center" wrapText="1"/>
    </xf>
    <xf numFmtId="0" fontId="10" fillId="0" borderId="69" xfId="0" applyFont="1" applyBorder="1" applyAlignment="1" applyProtection="1">
      <alignment vertical="center" wrapText="1"/>
    </xf>
    <xf numFmtId="0" fontId="10" fillId="0" borderId="125" xfId="0" applyFont="1" applyBorder="1" applyAlignment="1" applyProtection="1">
      <alignment vertical="center" wrapText="1"/>
    </xf>
    <xf numFmtId="0" fontId="7" fillId="0" borderId="119" xfId="0" applyFont="1" applyBorder="1" applyAlignment="1" applyProtection="1">
      <alignment horizontal="center" vertical="center" wrapText="1"/>
    </xf>
    <xf numFmtId="0" fontId="7" fillId="0" borderId="120"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7" fillId="0" borderId="122" xfId="0" applyFont="1" applyBorder="1" applyAlignment="1" applyProtection="1">
      <alignment horizontal="center" vertical="center" wrapText="1"/>
    </xf>
    <xf numFmtId="0" fontId="8" fillId="0" borderId="116" xfId="0" applyFont="1" applyBorder="1" applyAlignment="1" applyProtection="1">
      <alignment horizontal="center" vertical="center" wrapText="1"/>
    </xf>
    <xf numFmtId="0" fontId="8" fillId="0" borderId="123"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0" fillId="0" borderId="124"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5" xfId="0" applyFont="1" applyBorder="1" applyAlignment="1" applyProtection="1">
      <alignment horizontal="center" vertical="center" wrapText="1"/>
    </xf>
    <xf numFmtId="0" fontId="2" fillId="0" borderId="17" xfId="0" applyFont="1" applyBorder="1" applyAlignment="1" applyProtection="1">
      <alignment horizontal="left" vertical="top" wrapText="1"/>
    </xf>
    <xf numFmtId="0" fontId="2" fillId="0" borderId="14" xfId="0" applyFont="1" applyBorder="1" applyAlignment="1" applyProtection="1">
      <alignment horizontal="left" vertical="top" wrapText="1"/>
    </xf>
    <xf numFmtId="0" fontId="0" fillId="0" borderId="14" xfId="0" applyFont="1" applyBorder="1" applyAlignment="1" applyProtection="1">
      <alignment vertical="center" wrapText="1"/>
    </xf>
    <xf numFmtId="0" fontId="0" fillId="0" borderId="90" xfId="0" applyFont="1" applyBorder="1" applyAlignment="1" applyProtection="1">
      <alignment horizontal="center" vertical="top" textRotation="255" wrapText="1"/>
    </xf>
    <xf numFmtId="0" fontId="0" fillId="0" borderId="22" xfId="0" applyFont="1" applyBorder="1" applyAlignment="1" applyProtection="1">
      <alignment horizontal="center" vertical="top" textRotation="255" wrapText="1"/>
    </xf>
    <xf numFmtId="0" fontId="2" fillId="0" borderId="4" xfId="0" applyFont="1" applyFill="1" applyBorder="1" applyAlignment="1" applyProtection="1">
      <alignment horizontal="center" vertical="top" textRotation="255" wrapText="1"/>
    </xf>
    <xf numFmtId="0" fontId="2" fillId="0" borderId="4" xfId="0" applyFont="1" applyBorder="1" applyAlignment="1" applyProtection="1">
      <alignment horizontal="center" vertical="top" textRotation="255" wrapText="1"/>
    </xf>
    <xf numFmtId="0" fontId="2" fillId="0" borderId="20" xfId="0" applyFont="1" applyBorder="1" applyAlignment="1" applyProtection="1">
      <alignment horizontal="justify" vertical="top" wrapText="1"/>
    </xf>
    <xf numFmtId="0" fontId="2" fillId="0" borderId="15" xfId="0" applyFont="1" applyBorder="1" applyAlignment="1" applyProtection="1">
      <alignment vertical="center"/>
    </xf>
    <xf numFmtId="0" fontId="2" fillId="0" borderId="17" xfId="0" applyFont="1" applyBorder="1" applyAlignment="1" applyProtection="1">
      <alignment vertical="top"/>
    </xf>
    <xf numFmtId="0" fontId="0" fillId="0" borderId="113" xfId="0" applyFont="1" applyBorder="1" applyAlignment="1" applyProtection="1">
      <alignment vertical="top" wrapText="1"/>
    </xf>
    <xf numFmtId="0" fontId="0" fillId="0" borderId="24" xfId="0" applyFont="1" applyBorder="1" applyAlignment="1" applyProtection="1">
      <alignment vertical="top" wrapText="1"/>
    </xf>
    <xf numFmtId="0" fontId="0" fillId="0" borderId="18" xfId="0" applyFont="1" applyBorder="1" applyAlignment="1" applyProtection="1">
      <alignment vertical="center"/>
    </xf>
    <xf numFmtId="0" fontId="2" fillId="0" borderId="4" xfId="0" applyFont="1" applyBorder="1" applyAlignment="1" applyProtection="1">
      <alignment horizontal="center" vertical="top" textRotation="255"/>
    </xf>
    <xf numFmtId="0" fontId="2" fillId="0" borderId="5" xfId="0" applyFont="1" applyBorder="1" applyAlignment="1" applyProtection="1">
      <alignment horizontal="center" vertical="top" textRotation="255"/>
    </xf>
    <xf numFmtId="0" fontId="2" fillId="0" borderId="21" xfId="0" applyFont="1" applyBorder="1" applyAlignment="1" applyProtection="1">
      <alignment vertical="center"/>
    </xf>
    <xf numFmtId="0" fontId="2" fillId="0" borderId="89" xfId="0" applyFont="1" applyBorder="1" applyAlignment="1" applyProtection="1">
      <alignment horizontal="center" vertical="top" textRotation="255"/>
    </xf>
    <xf numFmtId="0" fontId="2" fillId="0" borderId="90" xfId="0" applyFont="1" applyBorder="1" applyAlignment="1" applyProtection="1">
      <alignment horizontal="center" vertical="top" textRotation="255"/>
    </xf>
    <xf numFmtId="0" fontId="2" fillId="0" borderId="9" xfId="0" applyFont="1" applyBorder="1" applyAlignment="1" applyProtection="1">
      <alignment horizontal="center" vertical="top" textRotation="255"/>
    </xf>
    <xf numFmtId="0" fontId="2" fillId="0" borderId="20" xfId="0" applyFont="1" applyBorder="1" applyAlignment="1" applyProtection="1">
      <alignment vertical="center"/>
    </xf>
    <xf numFmtId="0" fontId="2" fillId="0" borderId="18" xfId="0" applyFont="1" applyFill="1" applyBorder="1" applyAlignment="1" applyProtection="1">
      <alignment vertical="top" wrapText="1"/>
    </xf>
    <xf numFmtId="0" fontId="2" fillId="0" borderId="20" xfId="0" applyFont="1" applyBorder="1" applyAlignment="1" applyProtection="1">
      <alignment vertical="top" wrapText="1"/>
    </xf>
    <xf numFmtId="0" fontId="2" fillId="0" borderId="0" xfId="0" applyFont="1" applyAlignment="1" applyProtection="1">
      <alignment vertical="top" wrapText="1"/>
    </xf>
    <xf numFmtId="0" fontId="0" fillId="0" borderId="11" xfId="0" applyFont="1" applyBorder="1" applyAlignment="1" applyProtection="1">
      <alignment horizontal="left" vertical="top" wrapText="1"/>
    </xf>
    <xf numFmtId="0" fontId="0" fillId="0" borderId="23" xfId="0" applyFont="1" applyBorder="1" applyAlignment="1" applyProtection="1">
      <alignment horizontal="left" vertical="top" wrapText="1"/>
    </xf>
    <xf numFmtId="0" fontId="0" fillId="0" borderId="18" xfId="0" applyFont="1" applyBorder="1" applyAlignment="1" applyProtection="1">
      <alignment horizontal="center" vertical="center" wrapText="1"/>
    </xf>
    <xf numFmtId="0" fontId="2" fillId="0" borderId="14" xfId="0" applyFont="1" applyBorder="1" applyAlignment="1" applyProtection="1">
      <alignment horizontal="justify" vertical="top" wrapText="1"/>
    </xf>
    <xf numFmtId="0" fontId="2" fillId="0" borderId="14" xfId="0" applyFont="1" applyBorder="1" applyAlignment="1" applyProtection="1">
      <alignment vertical="top"/>
    </xf>
    <xf numFmtId="0" fontId="2" fillId="0" borderId="79" xfId="0" applyFont="1" applyBorder="1" applyAlignment="1" applyProtection="1">
      <alignment horizontal="left" vertical="top" wrapText="1"/>
    </xf>
    <xf numFmtId="0" fontId="2" fillId="0" borderId="115" xfId="0" quotePrefix="1" applyFont="1" applyBorder="1" applyAlignment="1" applyProtection="1">
      <alignment vertical="top"/>
    </xf>
    <xf numFmtId="0" fontId="2" fillId="0" borderId="116" xfId="0" quotePrefix="1" applyFont="1" applyBorder="1" applyAlignment="1" applyProtection="1">
      <alignment vertical="top"/>
    </xf>
    <xf numFmtId="0" fontId="2" fillId="0" borderId="78" xfId="0" quotePrefix="1" applyFont="1" applyBorder="1" applyAlignment="1" applyProtection="1">
      <alignment horizontal="left" vertical="top"/>
    </xf>
    <xf numFmtId="0" fontId="2" fillId="0" borderId="113" xfId="0" quotePrefix="1" applyFont="1" applyBorder="1" applyAlignment="1" applyProtection="1">
      <alignment horizontal="left" vertical="top"/>
    </xf>
    <xf numFmtId="0" fontId="2" fillId="0" borderId="117" xfId="0" quotePrefix="1" applyFont="1" applyBorder="1" applyAlignment="1" applyProtection="1">
      <alignment horizontal="left" vertical="top"/>
    </xf>
    <xf numFmtId="0" fontId="10" fillId="0" borderId="6" xfId="0" applyFont="1" applyBorder="1" applyAlignment="1" applyProtection="1">
      <alignment horizontal="center" vertical="center" wrapText="1"/>
    </xf>
    <xf numFmtId="0" fontId="7" fillId="0" borderId="11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112" xfId="0" applyFont="1" applyFill="1" applyBorder="1" applyAlignment="1" applyProtection="1">
      <alignment horizontal="left" vertical="center" wrapText="1"/>
    </xf>
    <xf numFmtId="0" fontId="2" fillId="0" borderId="90" xfId="0" applyFont="1" applyFill="1" applyBorder="1" applyAlignment="1" applyProtection="1">
      <alignment horizontal="center" vertical="top" textRotation="255" wrapText="1"/>
    </xf>
    <xf numFmtId="0" fontId="2" fillId="0" borderId="22" xfId="0" applyFont="1" applyFill="1" applyBorder="1" applyAlignment="1" applyProtection="1">
      <alignment horizontal="center" vertical="top" textRotation="255" wrapText="1"/>
    </xf>
    <xf numFmtId="0" fontId="2" fillId="0" borderId="17" xfId="0" applyFont="1" applyFill="1" applyBorder="1" applyAlignment="1" applyProtection="1">
      <alignment horizontal="justify" vertical="top" wrapText="1"/>
    </xf>
    <xf numFmtId="0" fontId="2" fillId="35" borderId="64" xfId="0" quotePrefix="1" applyFont="1" applyFill="1" applyBorder="1" applyAlignment="1" applyProtection="1">
      <alignment horizontal="center" vertical="top"/>
      <protection locked="0"/>
    </xf>
    <xf numFmtId="0" fontId="2" fillId="35" borderId="66" xfId="0" quotePrefix="1" applyFont="1" applyFill="1" applyBorder="1" applyAlignment="1" applyProtection="1">
      <alignment horizontal="center" vertical="top"/>
      <protection locked="0"/>
    </xf>
    <xf numFmtId="0" fontId="2" fillId="0" borderId="9" xfId="0" applyFont="1" applyBorder="1" applyAlignment="1">
      <alignment horizontal="center" vertical="top" wrapText="1"/>
    </xf>
    <xf numFmtId="0" fontId="2" fillId="0" borderId="18" xfId="0" applyFont="1" applyBorder="1" applyAlignment="1" applyProtection="1">
      <alignment horizontal="justify" vertical="top" wrapText="1"/>
    </xf>
    <xf numFmtId="0" fontId="2" fillId="0" borderId="0" xfId="0" applyFont="1" applyFill="1" applyAlignment="1" applyProtection="1">
      <alignment vertical="top" wrapText="1"/>
    </xf>
    <xf numFmtId="0" fontId="0" fillId="0" borderId="0" xfId="0" applyFont="1" applyAlignment="1" applyProtection="1">
      <alignment vertical="top" wrapText="1"/>
    </xf>
    <xf numFmtId="0" fontId="2" fillId="35" borderId="20" xfId="0" applyFont="1" applyFill="1" applyBorder="1" applyAlignment="1" applyProtection="1">
      <alignment horizontal="center" vertical="top" wrapText="1"/>
      <protection locked="0"/>
    </xf>
    <xf numFmtId="0" fontId="2" fillId="35" borderId="15" xfId="0" applyFont="1" applyFill="1" applyBorder="1" applyAlignment="1" applyProtection="1">
      <alignment horizontal="center" vertical="top" wrapText="1"/>
      <protection locked="0"/>
    </xf>
    <xf numFmtId="0" fontId="2" fillId="35" borderId="118" xfId="0" applyFont="1" applyFill="1" applyBorder="1" applyAlignment="1" applyProtection="1">
      <alignment horizontal="center" vertical="top" wrapText="1"/>
      <protection locked="0"/>
    </xf>
    <xf numFmtId="0" fontId="2" fillId="35" borderId="21" xfId="0" applyFont="1" applyFill="1" applyBorder="1" applyAlignment="1" applyProtection="1">
      <alignment horizontal="center" vertical="top" wrapText="1"/>
      <protection locked="0"/>
    </xf>
    <xf numFmtId="0" fontId="6" fillId="0" borderId="11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0" fillId="0" borderId="114" xfId="0" applyFont="1" applyBorder="1" applyAlignment="1" applyProtection="1">
      <alignment vertical="center" wrapText="1"/>
    </xf>
    <xf numFmtId="0" fontId="0" fillId="0" borderId="23" xfId="0" applyFont="1" applyBorder="1" applyAlignment="1" applyProtection="1">
      <alignment vertical="center" wrapText="1"/>
    </xf>
    <xf numFmtId="0" fontId="0" fillId="0" borderId="53" xfId="0" applyFont="1" applyBorder="1" applyAlignment="1" applyProtection="1">
      <alignment vertical="center" wrapText="1"/>
    </xf>
    <xf numFmtId="0" fontId="29" fillId="49" borderId="0" xfId="0" applyFont="1" applyFill="1" applyBorder="1" applyAlignment="1" applyProtection="1">
      <alignment horizontal="left" shrinkToFit="1"/>
    </xf>
    <xf numFmtId="180" fontId="29" fillId="49" borderId="0" xfId="0" applyNumberFormat="1" applyFont="1" applyFill="1" applyBorder="1" applyAlignment="1" applyProtection="1">
      <alignment horizontal="left" shrinkToFit="1"/>
    </xf>
    <xf numFmtId="0" fontId="29" fillId="48" borderId="0" xfId="0" applyFont="1" applyFill="1" applyBorder="1" applyAlignment="1" applyProtection="1">
      <alignment vertical="center" shrinkToFit="1"/>
    </xf>
    <xf numFmtId="0" fontId="29" fillId="49" borderId="0" xfId="0" applyFont="1" applyFill="1" applyBorder="1" applyAlignment="1" applyProtection="1">
      <alignment horizontal="center"/>
    </xf>
    <xf numFmtId="0" fontId="29" fillId="49" borderId="0" xfId="0" applyNumberFormat="1" applyFont="1" applyFill="1" applyBorder="1" applyAlignment="1" applyProtection="1">
      <alignment horizontal="center" shrinkToFit="1"/>
    </xf>
    <xf numFmtId="0" fontId="10" fillId="3" borderId="0" xfId="43" applyNumberFormat="1" applyFont="1" applyFill="1" applyAlignment="1" applyProtection="1">
      <alignment horizontal="center" vertical="center"/>
    </xf>
    <xf numFmtId="0" fontId="26" fillId="48" borderId="0" xfId="43" applyFont="1" applyFill="1" applyAlignment="1" applyProtection="1">
      <alignment horizontal="center" vertical="center"/>
    </xf>
    <xf numFmtId="0" fontId="29" fillId="49" borderId="0" xfId="0" applyFont="1" applyFill="1" applyBorder="1" applyAlignment="1" applyProtection="1">
      <alignment horizontal="left"/>
    </xf>
    <xf numFmtId="0" fontId="29" fillId="49" borderId="0" xfId="0" applyFont="1" applyFill="1" applyBorder="1" applyAlignment="1" applyProtection="1">
      <alignment horizontal="left" vertical="center" shrinkToFit="1"/>
    </xf>
    <xf numFmtId="0" fontId="65" fillId="49" borderId="0" xfId="0" applyFont="1" applyFill="1" applyBorder="1" applyAlignment="1" applyProtection="1">
      <alignment horizontal="center" vertical="center"/>
    </xf>
    <xf numFmtId="0" fontId="29" fillId="49" borderId="0" xfId="0" applyNumberFormat="1" applyFont="1" applyFill="1" applyBorder="1" applyAlignment="1" applyProtection="1">
      <alignment horizontal="center" vertical="center" shrinkToFit="1"/>
    </xf>
    <xf numFmtId="0" fontId="29" fillId="49" borderId="0" xfId="0" applyFont="1" applyFill="1" applyBorder="1" applyAlignment="1" applyProtection="1">
      <alignment horizontal="center" vertical="center" shrinkToFit="1"/>
    </xf>
    <xf numFmtId="0" fontId="29" fillId="49" borderId="0" xfId="0" applyFont="1" applyFill="1" applyBorder="1" applyAlignment="1" applyProtection="1">
      <alignment horizontal="center" vertical="center"/>
    </xf>
    <xf numFmtId="0" fontId="20" fillId="49" borderId="0" xfId="0" applyNumberFormat="1" applyFont="1" applyFill="1" applyBorder="1" applyAlignment="1" applyProtection="1">
      <alignment horizontal="center" vertical="center" shrinkToFit="1"/>
    </xf>
    <xf numFmtId="0" fontId="20" fillId="49" borderId="0" xfId="0" applyNumberFormat="1" applyFont="1" applyFill="1" applyBorder="1" applyAlignment="1" applyProtection="1">
      <alignment horizontal="left" vertical="center" shrinkToFit="1"/>
    </xf>
    <xf numFmtId="178" fontId="20" fillId="49" borderId="0" xfId="0" applyNumberFormat="1" applyFont="1" applyFill="1" applyBorder="1" applyAlignment="1" applyProtection="1">
      <alignment horizontal="center" vertical="center" shrinkToFit="1"/>
    </xf>
    <xf numFmtId="179" fontId="20" fillId="49" borderId="0" xfId="0" applyNumberFormat="1" applyFont="1" applyFill="1" applyBorder="1" applyAlignment="1" applyProtection="1">
      <alignment horizontal="center" vertical="center" shrinkToFit="1"/>
    </xf>
    <xf numFmtId="0" fontId="29" fillId="49" borderId="79" xfId="0" applyFont="1" applyFill="1" applyBorder="1" applyAlignment="1" applyProtection="1">
      <alignment horizontal="left" shrinkToFit="1"/>
    </xf>
    <xf numFmtId="0" fontId="29" fillId="49" borderId="113" xfId="0" applyFont="1" applyFill="1" applyBorder="1" applyAlignment="1" applyProtection="1">
      <alignment horizontal="left" shrinkToFit="1"/>
    </xf>
    <xf numFmtId="0" fontId="29" fillId="49" borderId="114" xfId="0" applyFont="1" applyFill="1" applyBorder="1" applyAlignment="1" applyProtection="1">
      <alignment horizontal="left" shrinkToFit="1"/>
    </xf>
    <xf numFmtId="0" fontId="29" fillId="35" borderId="163" xfId="0" applyNumberFormat="1" applyFont="1" applyFill="1" applyBorder="1" applyAlignment="1" applyProtection="1">
      <alignment horizontal="left" vertical="center" shrinkToFit="1"/>
      <protection locked="0"/>
    </xf>
    <xf numFmtId="0" fontId="29" fillId="35" borderId="164" xfId="0" applyNumberFormat="1" applyFont="1" applyFill="1" applyBorder="1" applyAlignment="1" applyProtection="1">
      <alignment horizontal="left" vertical="center" shrinkToFit="1"/>
      <protection locked="0"/>
    </xf>
    <xf numFmtId="0" fontId="29" fillId="35" borderId="165" xfId="0" applyNumberFormat="1" applyFont="1" applyFill="1" applyBorder="1" applyAlignment="1" applyProtection="1">
      <alignment horizontal="left" vertical="center" shrinkToFit="1"/>
      <protection locked="0"/>
    </xf>
    <xf numFmtId="0" fontId="29" fillId="48" borderId="0" xfId="0" applyFont="1" applyFill="1" applyBorder="1" applyAlignment="1" applyProtection="1">
      <alignment horizontal="center" vertical="center"/>
    </xf>
    <xf numFmtId="49" fontId="29" fillId="48" borderId="0" xfId="0" applyNumberFormat="1" applyFont="1" applyFill="1" applyBorder="1" applyAlignment="1" applyProtection="1">
      <alignment horizontal="center" vertical="center" shrinkToFit="1"/>
    </xf>
    <xf numFmtId="0" fontId="29" fillId="48" borderId="0" xfId="0" applyFont="1" applyFill="1" applyBorder="1" applyAlignment="1" applyProtection="1">
      <alignment vertical="center"/>
    </xf>
    <xf numFmtId="0" fontId="29" fillId="49" borderId="0" xfId="0" applyFont="1" applyFill="1" applyBorder="1" applyAlignment="1" applyProtection="1">
      <alignment horizontal="left" vertical="center"/>
    </xf>
    <xf numFmtId="180" fontId="29" fillId="48" borderId="0" xfId="0" applyNumberFormat="1" applyFont="1" applyFill="1" applyBorder="1" applyAlignment="1" applyProtection="1">
      <alignment horizontal="left" vertical="center" shrinkToFit="1"/>
    </xf>
    <xf numFmtId="0" fontId="26" fillId="3" borderId="0" xfId="0" applyNumberFormat="1" applyFont="1" applyFill="1" applyAlignment="1" applyProtection="1">
      <alignment horizontal="left" vertical="top" wrapText="1"/>
    </xf>
    <xf numFmtId="0" fontId="26" fillId="3" borderId="11" xfId="43" applyNumberFormat="1" applyFont="1" applyFill="1" applyBorder="1" applyAlignment="1" applyProtection="1">
      <alignment vertical="center" shrinkToFit="1"/>
    </xf>
    <xf numFmtId="0" fontId="26" fillId="3" borderId="0" xfId="43" applyNumberFormat="1" applyFont="1" applyFill="1" applyBorder="1" applyAlignment="1" applyProtection="1">
      <alignment vertical="center" shrinkToFit="1"/>
    </xf>
    <xf numFmtId="0" fontId="26" fillId="3" borderId="11" xfId="43" applyFont="1" applyFill="1" applyBorder="1" applyAlignment="1" applyProtection="1">
      <alignment vertical="center" shrinkToFit="1"/>
    </xf>
    <xf numFmtId="0" fontId="26" fillId="3" borderId="0" xfId="43" applyFont="1" applyFill="1" applyAlignment="1" applyProtection="1">
      <alignment vertical="center" shrinkToFit="1"/>
    </xf>
    <xf numFmtId="0" fontId="33" fillId="3" borderId="0" xfId="43" applyFont="1" applyFill="1" applyAlignment="1" applyProtection="1">
      <alignment horizontal="center" vertical="center"/>
    </xf>
    <xf numFmtId="0" fontId="29" fillId="49" borderId="11" xfId="0" applyFont="1" applyFill="1" applyBorder="1" applyAlignment="1" applyProtection="1">
      <alignment horizontal="left" shrinkToFit="1"/>
    </xf>
    <xf numFmtId="0" fontId="29" fillId="49" borderId="12" xfId="0" applyFont="1" applyFill="1" applyBorder="1" applyAlignment="1" applyProtection="1">
      <alignment horizontal="left" shrinkToFit="1"/>
    </xf>
    <xf numFmtId="0" fontId="29" fillId="49" borderId="23" xfId="0" applyFont="1" applyFill="1" applyBorder="1" applyAlignment="1" applyProtection="1">
      <alignment horizontal="left" shrinkToFit="1"/>
    </xf>
    <xf numFmtId="0" fontId="29" fillId="49" borderId="24" xfId="0" applyFont="1" applyFill="1" applyBorder="1" applyAlignment="1" applyProtection="1">
      <alignment horizontal="left" shrinkToFit="1"/>
    </xf>
    <xf numFmtId="0" fontId="29" fillId="49" borderId="53" xfId="0" applyFont="1" applyFill="1" applyBorder="1" applyAlignment="1" applyProtection="1">
      <alignment horizontal="left" shrinkToFit="1"/>
    </xf>
    <xf numFmtId="0" fontId="14" fillId="40" borderId="27" xfId="42" applyFont="1" applyFill="1" applyBorder="1" applyAlignment="1">
      <alignment horizontal="center" vertical="center" wrapText="1"/>
    </xf>
    <xf numFmtId="0" fontId="14" fillId="40" borderId="36" xfId="42" applyFont="1" applyFill="1" applyBorder="1" applyAlignment="1">
      <alignment horizontal="center" vertical="center" wrapText="1"/>
    </xf>
    <xf numFmtId="0" fontId="2" fillId="0" borderId="5" xfId="0" applyFont="1" applyBorder="1" applyAlignment="1" applyProtection="1">
      <alignment vertical="center"/>
      <protection locked="0"/>
    </xf>
    <xf numFmtId="0" fontId="2" fillId="0" borderId="4" xfId="0" applyFont="1" applyBorder="1" applyAlignment="1" applyProtection="1">
      <alignmen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_Sheet1" xfId="42" xr:uid="{00000000-0005-0000-0000-00002B000000}"/>
    <cellStyle name="標準_コピー ～ H20.4～新様式" xfId="43" xr:uid="{00000000-0005-0000-0000-00002C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73025</xdr:colOff>
      <xdr:row>4</xdr:row>
      <xdr:rowOff>152400</xdr:rowOff>
    </xdr:from>
    <xdr:to>
      <xdr:col>38</xdr:col>
      <xdr:colOff>73025</xdr:colOff>
      <xdr:row>122</xdr:row>
      <xdr:rowOff>168275</xdr:rowOff>
    </xdr:to>
    <xdr:cxnSp macro="">
      <xdr:nvCxnSpPr>
        <xdr:cNvPr id="3" name="直線矢印コネクタ 2">
          <a:extLst>
            <a:ext uri="{FF2B5EF4-FFF2-40B4-BE49-F238E27FC236}">
              <a16:creationId xmlns:a16="http://schemas.microsoft.com/office/drawing/2014/main" id="{0F5E0C70-471E-491D-A94D-B364FBE3D9BF}"/>
            </a:ext>
          </a:extLst>
        </xdr:cNvPr>
        <xdr:cNvCxnSpPr/>
      </xdr:nvCxnSpPr>
      <xdr:spPr>
        <a:xfrm>
          <a:off x="5911850" y="485775"/>
          <a:ext cx="0" cy="11102975"/>
        </a:xfrm>
        <a:prstGeom prst="straightConnector1">
          <a:avLst/>
        </a:prstGeom>
        <a:ln>
          <a:solidFill>
            <a:srgbClr val="FF0000"/>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98</xdr:col>
      <xdr:colOff>301627</xdr:colOff>
      <xdr:row>1</xdr:row>
      <xdr:rowOff>24</xdr:rowOff>
    </xdr:from>
    <xdr:to>
      <xdr:col>136</xdr:col>
      <xdr:colOff>1100</xdr:colOff>
      <xdr:row>1</xdr:row>
      <xdr:rowOff>24</xdr:rowOff>
    </xdr:to>
    <xdr:sp macro="" textlink="">
      <xdr:nvSpPr>
        <xdr:cNvPr id="18" name="右中かっこ 17">
          <a:extLst>
            <a:ext uri="{FF2B5EF4-FFF2-40B4-BE49-F238E27FC236}">
              <a16:creationId xmlns:a16="http://schemas.microsoft.com/office/drawing/2014/main" id="{9F9A8DC4-5C7B-479E-B7A5-4A1424664367}"/>
            </a:ext>
          </a:extLst>
        </xdr:cNvPr>
        <xdr:cNvSpPr/>
      </xdr:nvSpPr>
      <xdr:spPr>
        <a:xfrm rot="16200000">
          <a:off x="87055527" y="-10299502"/>
          <a:ext cx="510776" cy="22621876"/>
        </a:xfrm>
        <a:prstGeom prst="rightBrace">
          <a:avLst>
            <a:gd name="adj1" fmla="val 8333"/>
            <a:gd name="adj2" fmla="val 45702"/>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45</xdr:col>
      <xdr:colOff>774700</xdr:colOff>
      <xdr:row>0</xdr:row>
      <xdr:rowOff>2889250</xdr:rowOff>
    </xdr:from>
    <xdr:to>
      <xdr:col>52</xdr:col>
      <xdr:colOff>260350</xdr:colOff>
      <xdr:row>0</xdr:row>
      <xdr:rowOff>3721100</xdr:rowOff>
    </xdr:to>
    <xdr:grpSp>
      <xdr:nvGrpSpPr>
        <xdr:cNvPr id="26114" name="グループ化 56">
          <a:extLst>
            <a:ext uri="{FF2B5EF4-FFF2-40B4-BE49-F238E27FC236}">
              <a16:creationId xmlns:a16="http://schemas.microsoft.com/office/drawing/2014/main" id="{AE7998CB-5BF1-4347-AC4E-616CF571E212}"/>
            </a:ext>
          </a:extLst>
        </xdr:cNvPr>
        <xdr:cNvGrpSpPr>
          <a:grpSpLocks/>
        </xdr:cNvGrpSpPr>
      </xdr:nvGrpSpPr>
      <xdr:grpSpPr bwMode="auto">
        <a:xfrm>
          <a:off x="29272923" y="1822450"/>
          <a:ext cx="3995882" cy="0"/>
          <a:chOff x="1881466" y="1284380"/>
          <a:chExt cx="4187556" cy="371475"/>
        </a:xfrm>
      </xdr:grpSpPr>
      <xdr:sp macro="" textlink="">
        <xdr:nvSpPr>
          <xdr:cNvPr id="58" name="角丸四角形 53">
            <a:extLst>
              <a:ext uri="{FF2B5EF4-FFF2-40B4-BE49-F238E27FC236}">
                <a16:creationId xmlns:a16="http://schemas.microsoft.com/office/drawing/2014/main" id="{660E630A-DE7C-4B25-B5BF-EAD66AC48712}"/>
              </a:ext>
            </a:extLst>
          </xdr:cNvPr>
          <xdr:cNvSpPr/>
        </xdr:nvSpPr>
        <xdr:spPr>
          <a:xfrm>
            <a:off x="358011547" y="1822450"/>
            <a:ext cx="4187556" cy="0"/>
          </a:xfrm>
          <a:prstGeom prst="roundRect">
            <a:avLst/>
          </a:prstGeom>
          <a:solidFill>
            <a:schemeClr val="accent6">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       欄は自動入力</a:t>
            </a:r>
            <a:r>
              <a:rPr kumimoji="1" lang="en-US" altLang="ja-JP" sz="1800" b="1">
                <a:solidFill>
                  <a:srgbClr val="FF0000"/>
                </a:solidFill>
              </a:rPr>
              <a:t>(</a:t>
            </a:r>
            <a:r>
              <a:rPr kumimoji="1" lang="ja-JP" altLang="en-US" sz="1800" b="1">
                <a:solidFill>
                  <a:srgbClr val="FF0000"/>
                </a:solidFill>
              </a:rPr>
              <a:t>直接入力禁止</a:t>
            </a:r>
            <a:r>
              <a:rPr kumimoji="1" lang="en-US" altLang="ja-JP" sz="1800" b="1">
                <a:solidFill>
                  <a:srgbClr val="FF0000"/>
                </a:solidFill>
              </a:rPr>
              <a:t>)</a:t>
            </a:r>
            <a:endParaRPr kumimoji="1" lang="ja-JP" altLang="en-US" sz="1800" b="1">
              <a:solidFill>
                <a:srgbClr val="FF0000"/>
              </a:solidFill>
            </a:endParaRPr>
          </a:p>
        </xdr:txBody>
      </xdr:sp>
      <xdr:sp macro="" textlink="">
        <xdr:nvSpPr>
          <xdr:cNvPr id="59" name="正方形/長方形 58">
            <a:extLst>
              <a:ext uri="{FF2B5EF4-FFF2-40B4-BE49-F238E27FC236}">
                <a16:creationId xmlns:a16="http://schemas.microsoft.com/office/drawing/2014/main" id="{10479A43-A99B-4D37-AED9-10EF57F26C52}"/>
              </a:ext>
            </a:extLst>
          </xdr:cNvPr>
          <xdr:cNvSpPr/>
        </xdr:nvSpPr>
        <xdr:spPr>
          <a:xfrm>
            <a:off x="358897466" y="1822450"/>
            <a:ext cx="586917" cy="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45</xdr:col>
      <xdr:colOff>838200</xdr:colOff>
      <xdr:row>0</xdr:row>
      <xdr:rowOff>2889250</xdr:rowOff>
    </xdr:from>
    <xdr:to>
      <xdr:col>52</xdr:col>
      <xdr:colOff>387350</xdr:colOff>
      <xdr:row>0</xdr:row>
      <xdr:rowOff>3721100</xdr:rowOff>
    </xdr:to>
    <xdr:grpSp>
      <xdr:nvGrpSpPr>
        <xdr:cNvPr id="26115" name="グループ化 59">
          <a:extLst>
            <a:ext uri="{FF2B5EF4-FFF2-40B4-BE49-F238E27FC236}">
              <a16:creationId xmlns:a16="http://schemas.microsoft.com/office/drawing/2014/main" id="{89560CFA-15F6-4B28-ACEB-9509D4C863DF}"/>
            </a:ext>
          </a:extLst>
        </xdr:cNvPr>
        <xdr:cNvGrpSpPr>
          <a:grpSpLocks/>
        </xdr:cNvGrpSpPr>
      </xdr:nvGrpSpPr>
      <xdr:grpSpPr bwMode="auto">
        <a:xfrm>
          <a:off x="29272923" y="1822450"/>
          <a:ext cx="4122882" cy="0"/>
          <a:chOff x="1881466" y="1284380"/>
          <a:chExt cx="4187556" cy="371475"/>
        </a:xfrm>
      </xdr:grpSpPr>
      <xdr:sp macro="" textlink="">
        <xdr:nvSpPr>
          <xdr:cNvPr id="61" name="角丸四角形 53">
            <a:extLst>
              <a:ext uri="{FF2B5EF4-FFF2-40B4-BE49-F238E27FC236}">
                <a16:creationId xmlns:a16="http://schemas.microsoft.com/office/drawing/2014/main" id="{644BBFEF-1306-4DB0-8537-3A7735327FFA}"/>
              </a:ext>
            </a:extLst>
          </xdr:cNvPr>
          <xdr:cNvSpPr/>
        </xdr:nvSpPr>
        <xdr:spPr>
          <a:xfrm>
            <a:off x="451496247" y="1822450"/>
            <a:ext cx="4187556" cy="0"/>
          </a:xfrm>
          <a:prstGeom prst="roundRect">
            <a:avLst/>
          </a:prstGeom>
          <a:solidFill>
            <a:schemeClr val="accent6">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       欄は自動入力</a:t>
            </a:r>
            <a:r>
              <a:rPr kumimoji="1" lang="en-US" altLang="ja-JP" sz="1800" b="1">
                <a:solidFill>
                  <a:srgbClr val="FF0000"/>
                </a:solidFill>
              </a:rPr>
              <a:t>(</a:t>
            </a:r>
            <a:r>
              <a:rPr kumimoji="1" lang="ja-JP" altLang="en-US" sz="1800" b="1">
                <a:solidFill>
                  <a:srgbClr val="FF0000"/>
                </a:solidFill>
              </a:rPr>
              <a:t>直接入力禁止</a:t>
            </a:r>
            <a:r>
              <a:rPr kumimoji="1" lang="en-US" altLang="ja-JP" sz="1800" b="1">
                <a:solidFill>
                  <a:srgbClr val="FF0000"/>
                </a:solidFill>
              </a:rPr>
              <a:t>)</a:t>
            </a:r>
            <a:endParaRPr kumimoji="1" lang="ja-JP" altLang="en-US" sz="1800" b="1">
              <a:solidFill>
                <a:srgbClr val="FF0000"/>
              </a:solidFill>
            </a:endParaRPr>
          </a:p>
        </xdr:txBody>
      </xdr:sp>
      <xdr:sp macro="" textlink="">
        <xdr:nvSpPr>
          <xdr:cNvPr id="62" name="正方形/長方形 61">
            <a:extLst>
              <a:ext uri="{FF2B5EF4-FFF2-40B4-BE49-F238E27FC236}">
                <a16:creationId xmlns:a16="http://schemas.microsoft.com/office/drawing/2014/main" id="{DB3375A2-AC34-43B8-98BC-0E06FEC51D6C}"/>
              </a:ext>
            </a:extLst>
          </xdr:cNvPr>
          <xdr:cNvSpPr/>
        </xdr:nvSpPr>
        <xdr:spPr>
          <a:xfrm>
            <a:off x="451895784" y="1822450"/>
            <a:ext cx="581783" cy="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84</xdr:col>
      <xdr:colOff>1314450</xdr:colOff>
      <xdr:row>0</xdr:row>
      <xdr:rowOff>3073400</xdr:rowOff>
    </xdr:from>
    <xdr:to>
      <xdr:col>91</xdr:col>
      <xdr:colOff>831850</xdr:colOff>
      <xdr:row>0</xdr:row>
      <xdr:rowOff>3886200</xdr:rowOff>
    </xdr:to>
    <xdr:grpSp>
      <xdr:nvGrpSpPr>
        <xdr:cNvPr id="26116" name="グループ化 62">
          <a:extLst>
            <a:ext uri="{FF2B5EF4-FFF2-40B4-BE49-F238E27FC236}">
              <a16:creationId xmlns:a16="http://schemas.microsoft.com/office/drawing/2014/main" id="{14425D76-2229-497B-8C9F-E74855A31B3D}"/>
            </a:ext>
          </a:extLst>
        </xdr:cNvPr>
        <xdr:cNvGrpSpPr>
          <a:grpSpLocks/>
        </xdr:cNvGrpSpPr>
      </xdr:nvGrpSpPr>
      <xdr:grpSpPr bwMode="auto">
        <a:xfrm>
          <a:off x="53587650" y="1822450"/>
          <a:ext cx="4364182" cy="0"/>
          <a:chOff x="1881466" y="1284380"/>
          <a:chExt cx="4187556" cy="371475"/>
        </a:xfrm>
      </xdr:grpSpPr>
      <xdr:sp macro="" textlink="">
        <xdr:nvSpPr>
          <xdr:cNvPr id="64" name="角丸四角形 53">
            <a:extLst>
              <a:ext uri="{FF2B5EF4-FFF2-40B4-BE49-F238E27FC236}">
                <a16:creationId xmlns:a16="http://schemas.microsoft.com/office/drawing/2014/main" id="{4015CCF0-CF84-410A-AC10-0B7667CE776E}"/>
              </a:ext>
            </a:extLst>
          </xdr:cNvPr>
          <xdr:cNvSpPr/>
        </xdr:nvSpPr>
        <xdr:spPr>
          <a:xfrm>
            <a:off x="1334000197" y="1822450"/>
            <a:ext cx="4187556" cy="0"/>
          </a:xfrm>
          <a:prstGeom prst="roundRect">
            <a:avLst/>
          </a:prstGeom>
          <a:solidFill>
            <a:schemeClr val="accent6">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       欄は自動入力</a:t>
            </a:r>
            <a:r>
              <a:rPr kumimoji="1" lang="en-US" altLang="ja-JP" sz="1800" b="1">
                <a:solidFill>
                  <a:srgbClr val="FF0000"/>
                </a:solidFill>
              </a:rPr>
              <a:t>(</a:t>
            </a:r>
            <a:r>
              <a:rPr kumimoji="1" lang="ja-JP" altLang="en-US" sz="1800" b="1">
                <a:solidFill>
                  <a:srgbClr val="FF0000"/>
                </a:solidFill>
              </a:rPr>
              <a:t>直接入力禁止</a:t>
            </a:r>
            <a:r>
              <a:rPr kumimoji="1" lang="en-US" altLang="ja-JP" sz="1800" b="1">
                <a:solidFill>
                  <a:srgbClr val="FF0000"/>
                </a:solidFill>
              </a:rPr>
              <a:t>)</a:t>
            </a:r>
            <a:endParaRPr kumimoji="1" lang="ja-JP" altLang="en-US" sz="1800" b="1">
              <a:solidFill>
                <a:srgbClr val="FF0000"/>
              </a:solidFill>
            </a:endParaRPr>
          </a:p>
        </xdr:txBody>
      </xdr:sp>
      <xdr:sp macro="" textlink="">
        <xdr:nvSpPr>
          <xdr:cNvPr id="65" name="正方形/長方形 64">
            <a:extLst>
              <a:ext uri="{FF2B5EF4-FFF2-40B4-BE49-F238E27FC236}">
                <a16:creationId xmlns:a16="http://schemas.microsoft.com/office/drawing/2014/main" id="{F9906A93-C975-4130-A477-6ADCDFF31C82}"/>
              </a:ext>
            </a:extLst>
          </xdr:cNvPr>
          <xdr:cNvSpPr/>
        </xdr:nvSpPr>
        <xdr:spPr>
          <a:xfrm>
            <a:off x="1332340157" y="1822450"/>
            <a:ext cx="586137" cy="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116</xdr:col>
      <xdr:colOff>387350</xdr:colOff>
      <xdr:row>0</xdr:row>
      <xdr:rowOff>3060700</xdr:rowOff>
    </xdr:from>
    <xdr:to>
      <xdr:col>123</xdr:col>
      <xdr:colOff>1333500</xdr:colOff>
      <xdr:row>0</xdr:row>
      <xdr:rowOff>3879850</xdr:rowOff>
    </xdr:to>
    <xdr:grpSp>
      <xdr:nvGrpSpPr>
        <xdr:cNvPr id="26117" name="グループ化 65">
          <a:extLst>
            <a:ext uri="{FF2B5EF4-FFF2-40B4-BE49-F238E27FC236}">
              <a16:creationId xmlns:a16="http://schemas.microsoft.com/office/drawing/2014/main" id="{09B6D203-AA1E-4F21-B25D-A79B60CF5000}"/>
            </a:ext>
          </a:extLst>
        </xdr:cNvPr>
        <xdr:cNvGrpSpPr>
          <a:grpSpLocks/>
        </xdr:cNvGrpSpPr>
      </xdr:nvGrpSpPr>
      <xdr:grpSpPr bwMode="auto">
        <a:xfrm>
          <a:off x="73296895" y="1822450"/>
          <a:ext cx="4605482" cy="0"/>
          <a:chOff x="1881466" y="1284380"/>
          <a:chExt cx="4187556" cy="371475"/>
        </a:xfrm>
      </xdr:grpSpPr>
      <xdr:sp macro="" textlink="">
        <xdr:nvSpPr>
          <xdr:cNvPr id="67" name="角丸四角形 53">
            <a:extLst>
              <a:ext uri="{FF2B5EF4-FFF2-40B4-BE49-F238E27FC236}">
                <a16:creationId xmlns:a16="http://schemas.microsoft.com/office/drawing/2014/main" id="{039AF8F6-939B-413D-91BF-31267785AD20}"/>
              </a:ext>
            </a:extLst>
          </xdr:cNvPr>
          <xdr:cNvSpPr/>
        </xdr:nvSpPr>
        <xdr:spPr>
          <a:xfrm>
            <a:off x="-2143082003" y="1822450"/>
            <a:ext cx="4187556" cy="0"/>
          </a:xfrm>
          <a:prstGeom prst="roundRect">
            <a:avLst/>
          </a:prstGeom>
          <a:solidFill>
            <a:schemeClr val="accent6">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       欄は自動入力</a:t>
            </a:r>
            <a:r>
              <a:rPr kumimoji="1" lang="en-US" altLang="ja-JP" sz="1800" b="1">
                <a:solidFill>
                  <a:srgbClr val="FF0000"/>
                </a:solidFill>
              </a:rPr>
              <a:t>(</a:t>
            </a:r>
            <a:r>
              <a:rPr kumimoji="1" lang="ja-JP" altLang="en-US" sz="1800" b="1">
                <a:solidFill>
                  <a:srgbClr val="FF0000"/>
                </a:solidFill>
              </a:rPr>
              <a:t>直接入力禁止</a:t>
            </a:r>
            <a:r>
              <a:rPr kumimoji="1" lang="en-US" altLang="ja-JP" sz="1800" b="1">
                <a:solidFill>
                  <a:srgbClr val="FF0000"/>
                </a:solidFill>
              </a:rPr>
              <a:t>)</a:t>
            </a:r>
            <a:endParaRPr kumimoji="1" lang="ja-JP" altLang="en-US" sz="1800" b="1">
              <a:solidFill>
                <a:srgbClr val="FF0000"/>
              </a:solidFill>
            </a:endParaRPr>
          </a:p>
        </xdr:txBody>
      </xdr:sp>
      <xdr:sp macro="" textlink="">
        <xdr:nvSpPr>
          <xdr:cNvPr id="68" name="正方形/長方形 67">
            <a:extLst>
              <a:ext uri="{FF2B5EF4-FFF2-40B4-BE49-F238E27FC236}">
                <a16:creationId xmlns:a16="http://schemas.microsoft.com/office/drawing/2014/main" id="{3EB8D1E1-4412-4A62-8F9D-F48D80606807}"/>
              </a:ext>
            </a:extLst>
          </xdr:cNvPr>
          <xdr:cNvSpPr/>
        </xdr:nvSpPr>
        <xdr:spPr>
          <a:xfrm>
            <a:off x="-2150205305" y="1822450"/>
            <a:ext cx="584310" cy="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37</xdr:col>
      <xdr:colOff>480994</xdr:colOff>
      <xdr:row>290</xdr:row>
      <xdr:rowOff>85726</xdr:rowOff>
    </xdr:from>
    <xdr:to>
      <xdr:col>38</xdr:col>
      <xdr:colOff>626199</xdr:colOff>
      <xdr:row>296</xdr:row>
      <xdr:rowOff>85725</xdr:rowOff>
    </xdr:to>
    <xdr:sp macro="" textlink="">
      <xdr:nvSpPr>
        <xdr:cNvPr id="69" name="角丸四角形吹き出し 48">
          <a:extLst>
            <a:ext uri="{FF2B5EF4-FFF2-40B4-BE49-F238E27FC236}">
              <a16:creationId xmlns:a16="http://schemas.microsoft.com/office/drawing/2014/main" id="{81CCE36D-5B35-4B52-B7FB-5F722AAA8F1B}"/>
            </a:ext>
          </a:extLst>
        </xdr:cNvPr>
        <xdr:cNvSpPr/>
      </xdr:nvSpPr>
      <xdr:spPr>
        <a:xfrm>
          <a:off x="24282288" y="49234726"/>
          <a:ext cx="772735" cy="941293"/>
        </a:xfrm>
        <a:prstGeom prst="wedgeRoundRectCallout">
          <a:avLst>
            <a:gd name="adj1" fmla="val 81762"/>
            <a:gd name="adj2" fmla="val -96867"/>
            <a:gd name="adj3" fmla="val 16667"/>
          </a:avLst>
        </a:prstGeom>
        <a:solidFill>
          <a:sysClr val="window" lastClr="FFFFFF"/>
        </a:solidFill>
        <a:ln w="44450" cap="flat" cmpd="dbl" algn="ctr">
          <a:solidFill>
            <a:srgbClr val="C00000"/>
          </a:solidFill>
          <a:prstDash val="sysDash"/>
        </a:ln>
        <a:effectLst/>
      </xdr:spPr>
      <xdr:txBody>
        <a:bodyPr vertOverflow="clip" horzOverflow="clip" rtlCol="0" anchor="ctr"/>
        <a:lstStyle/>
        <a:p>
          <a:pPr marL="0" marR="0" lvl="0" indent="0" algn="ctr" defTabSz="914400" eaLnBrk="1" fontAlgn="auto" latinLnBrk="0" hangingPunct="1">
            <a:lnSpc>
              <a:spcPts val="9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≪様式２　 記入用≫</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1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改善予定件数（</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の該当件数　</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1"/>
  <sheetViews>
    <sheetView tabSelected="1" view="pageBreakPreview" zoomScale="70" zoomScaleNormal="85" zoomScaleSheetLayoutView="70" workbookViewId="0">
      <selection activeCell="I4" sqref="I4"/>
    </sheetView>
  </sheetViews>
  <sheetFormatPr defaultRowHeight="13" x14ac:dyDescent="0.2"/>
  <cols>
    <col min="2" max="2" width="13.36328125" customWidth="1"/>
    <col min="3" max="3" width="9.54296875" customWidth="1"/>
    <col min="4" max="4" width="16.1796875" bestFit="1" customWidth="1"/>
    <col min="6" max="6" width="10" customWidth="1"/>
    <col min="7" max="7" width="9" customWidth="1"/>
    <col min="8" max="8" width="16.1796875" bestFit="1" customWidth="1"/>
    <col min="10" max="10" width="9.7265625" customWidth="1"/>
    <col min="12" max="12" width="14.81640625" bestFit="1" customWidth="1"/>
    <col min="13" max="13" width="11.7265625" hidden="1" customWidth="1"/>
    <col min="14" max="14" width="10.453125" hidden="1" customWidth="1"/>
    <col min="15" max="23" width="0" hidden="1" customWidth="1"/>
  </cols>
  <sheetData>
    <row r="1" spans="1:23" ht="16.5" x14ac:dyDescent="0.2">
      <c r="A1" s="365" t="s">
        <v>318</v>
      </c>
      <c r="B1" s="365"/>
      <c r="C1" s="365"/>
      <c r="D1" s="365"/>
      <c r="E1" s="365"/>
      <c r="F1" s="365"/>
      <c r="G1" s="365"/>
      <c r="H1" s="366" t="s">
        <v>979</v>
      </c>
      <c r="I1" s="365"/>
      <c r="J1" s="367" t="s">
        <v>980</v>
      </c>
      <c r="K1" s="365"/>
      <c r="L1" s="365"/>
    </row>
    <row r="2" spans="1:23" x14ac:dyDescent="0.2">
      <c r="A2" s="365"/>
      <c r="B2" s="365"/>
      <c r="C2" s="365"/>
      <c r="D2" s="365"/>
      <c r="E2" s="365" t="s">
        <v>319</v>
      </c>
      <c r="F2" s="365"/>
      <c r="G2" s="365"/>
      <c r="H2" s="365"/>
      <c r="I2" s="365"/>
      <c r="J2" s="365"/>
      <c r="K2" s="365"/>
      <c r="L2" s="365"/>
    </row>
    <row r="3" spans="1:23" x14ac:dyDescent="0.2">
      <c r="A3" s="365"/>
      <c r="B3" s="365"/>
      <c r="C3" s="365"/>
      <c r="D3" s="365"/>
      <c r="E3" s="365" t="s">
        <v>320</v>
      </c>
      <c r="F3" s="365"/>
      <c r="G3" s="365"/>
      <c r="H3" s="365"/>
      <c r="I3" s="365"/>
      <c r="J3" s="365"/>
      <c r="K3" s="365"/>
      <c r="L3" s="365"/>
      <c r="M3" t="s">
        <v>439</v>
      </c>
      <c r="N3" t="s">
        <v>436</v>
      </c>
      <c r="P3" s="196">
        <v>1</v>
      </c>
      <c r="Q3" t="s">
        <v>776</v>
      </c>
      <c r="R3" t="s">
        <v>494</v>
      </c>
      <c r="S3" s="123"/>
      <c r="T3" s="123"/>
      <c r="U3" s="124" t="s">
        <v>727</v>
      </c>
      <c r="V3" s="131" t="s">
        <v>770</v>
      </c>
      <c r="W3" t="s">
        <v>551</v>
      </c>
    </row>
    <row r="4" spans="1:23" x14ac:dyDescent="0.2">
      <c r="A4" s="365" t="s">
        <v>364</v>
      </c>
      <c r="B4" s="365"/>
      <c r="C4" s="365"/>
      <c r="D4" s="365"/>
      <c r="E4" s="365"/>
      <c r="F4" s="365"/>
      <c r="G4" s="365"/>
      <c r="H4" s="365"/>
      <c r="I4" s="365"/>
      <c r="J4" s="365"/>
      <c r="K4" s="365"/>
      <c r="L4" s="365"/>
      <c r="M4" t="s">
        <v>440</v>
      </c>
      <c r="N4" t="s">
        <v>438</v>
      </c>
      <c r="P4" s="196">
        <v>2</v>
      </c>
      <c r="Q4" t="s">
        <v>441</v>
      </c>
      <c r="R4" t="s">
        <v>495</v>
      </c>
      <c r="T4" s="123"/>
      <c r="U4" s="123" t="s">
        <v>310</v>
      </c>
      <c r="V4" s="134" t="s">
        <v>767</v>
      </c>
      <c r="W4" t="s">
        <v>936</v>
      </c>
    </row>
    <row r="5" spans="1:23" x14ac:dyDescent="0.2">
      <c r="A5" s="365" t="s">
        <v>321</v>
      </c>
      <c r="B5" s="365"/>
      <c r="C5" s="365"/>
      <c r="D5" s="365"/>
      <c r="E5" s="365"/>
      <c r="F5" s="365"/>
      <c r="G5" s="365"/>
      <c r="H5" s="365"/>
      <c r="I5" s="365"/>
      <c r="J5" s="365"/>
      <c r="K5" s="365"/>
      <c r="L5" s="365"/>
      <c r="P5" s="196">
        <v>3</v>
      </c>
      <c r="Q5" t="s">
        <v>442</v>
      </c>
      <c r="R5" t="s">
        <v>496</v>
      </c>
      <c r="T5" s="123"/>
      <c r="U5" s="123" t="s">
        <v>728</v>
      </c>
      <c r="V5" s="134" t="s">
        <v>768</v>
      </c>
      <c r="W5" t="s">
        <v>935</v>
      </c>
    </row>
    <row r="6" spans="1:23" ht="13.5" thickBot="1" x14ac:dyDescent="0.25">
      <c r="A6" s="365" t="s">
        <v>978</v>
      </c>
      <c r="B6" s="365"/>
      <c r="C6" s="365"/>
      <c r="D6" s="365"/>
      <c r="E6" s="365"/>
      <c r="F6" s="365"/>
      <c r="G6" s="365"/>
      <c r="H6" s="365"/>
      <c r="I6" s="365" t="s">
        <v>990</v>
      </c>
      <c r="J6" s="365"/>
      <c r="K6" s="365"/>
      <c r="L6" s="365"/>
      <c r="P6" s="196">
        <v>4</v>
      </c>
      <c r="Q6" t="s">
        <v>443</v>
      </c>
      <c r="R6" t="s">
        <v>497</v>
      </c>
      <c r="T6" s="123"/>
      <c r="U6" s="123" t="s">
        <v>729</v>
      </c>
      <c r="V6" s="134" t="s">
        <v>310</v>
      </c>
      <c r="W6" t="s">
        <v>945</v>
      </c>
    </row>
    <row r="7" spans="1:23" ht="13.5" thickBot="1" x14ac:dyDescent="0.25">
      <c r="A7" s="365" t="s">
        <v>363</v>
      </c>
      <c r="B7" s="365"/>
      <c r="C7" s="365"/>
      <c r="D7" s="365"/>
      <c r="E7" s="365"/>
      <c r="F7" s="365"/>
      <c r="G7" s="365"/>
      <c r="H7" s="365"/>
      <c r="I7" s="465"/>
      <c r="J7" s="466"/>
      <c r="K7" s="365"/>
      <c r="L7" s="365"/>
      <c r="M7" s="195">
        <f>I7</f>
        <v>0</v>
      </c>
      <c r="N7" s="436" t="s">
        <v>801</v>
      </c>
      <c r="O7" s="436"/>
      <c r="P7" s="196">
        <v>5</v>
      </c>
      <c r="Q7" t="s">
        <v>444</v>
      </c>
      <c r="R7" t="s">
        <v>498</v>
      </c>
      <c r="T7" s="123"/>
      <c r="U7" s="123" t="s">
        <v>730</v>
      </c>
      <c r="V7" s="140" t="s">
        <v>779</v>
      </c>
      <c r="W7" t="s">
        <v>946</v>
      </c>
    </row>
    <row r="8" spans="1:23" x14ac:dyDescent="0.2">
      <c r="A8" s="365"/>
      <c r="B8" s="365" t="s">
        <v>426</v>
      </c>
      <c r="C8" s="365"/>
      <c r="D8" s="467"/>
      <c r="E8" s="468"/>
      <c r="F8" s="468"/>
      <c r="G8" s="468"/>
      <c r="H8" s="468"/>
      <c r="I8" s="469"/>
      <c r="J8" s="281"/>
      <c r="K8" s="185"/>
      <c r="L8" s="365"/>
      <c r="N8" s="436"/>
      <c r="O8" s="436"/>
      <c r="P8" s="196">
        <v>6</v>
      </c>
      <c r="Q8" t="s">
        <v>445</v>
      </c>
      <c r="R8" t="s">
        <v>499</v>
      </c>
      <c r="T8" s="123"/>
      <c r="U8" s="123" t="s">
        <v>731</v>
      </c>
      <c r="V8" s="140" t="s">
        <v>780</v>
      </c>
    </row>
    <row r="9" spans="1:23" x14ac:dyDescent="0.2">
      <c r="A9" s="369" t="s">
        <v>427</v>
      </c>
      <c r="B9" s="369" t="s">
        <v>428</v>
      </c>
      <c r="C9" s="369"/>
      <c r="D9" s="470"/>
      <c r="E9" s="471"/>
      <c r="F9" s="471"/>
      <c r="G9" s="471"/>
      <c r="H9" s="471"/>
      <c r="I9" s="472"/>
      <c r="J9" s="281"/>
      <c r="K9" s="185"/>
      <c r="L9" s="365"/>
      <c r="P9" s="196">
        <v>7</v>
      </c>
      <c r="Q9" t="s">
        <v>446</v>
      </c>
      <c r="R9" t="s">
        <v>500</v>
      </c>
      <c r="T9" s="123"/>
      <c r="U9" s="123" t="s">
        <v>732</v>
      </c>
      <c r="V9" s="134" t="s">
        <v>781</v>
      </c>
    </row>
    <row r="10" spans="1:23" x14ac:dyDescent="0.2">
      <c r="A10" s="365" t="s">
        <v>322</v>
      </c>
      <c r="B10" s="365"/>
      <c r="C10" s="365"/>
      <c r="D10" s="185"/>
      <c r="E10" s="185"/>
      <c r="F10" s="185"/>
      <c r="G10" s="185"/>
      <c r="H10" s="185"/>
      <c r="I10" s="185"/>
      <c r="J10" s="185"/>
      <c r="K10" s="185"/>
      <c r="L10" s="365"/>
      <c r="P10" s="196">
        <v>8</v>
      </c>
      <c r="Q10" t="s">
        <v>447</v>
      </c>
      <c r="R10" t="s">
        <v>501</v>
      </c>
      <c r="T10" s="123"/>
      <c r="U10" s="123" t="s">
        <v>733</v>
      </c>
      <c r="V10" s="134" t="s">
        <v>782</v>
      </c>
    </row>
    <row r="11" spans="1:23" x14ac:dyDescent="0.2">
      <c r="A11" s="365" t="s">
        <v>323</v>
      </c>
      <c r="B11" s="365"/>
      <c r="C11" s="365"/>
      <c r="D11" s="467"/>
      <c r="E11" s="468"/>
      <c r="F11" s="468"/>
      <c r="G11" s="468"/>
      <c r="H11" s="468"/>
      <c r="I11" s="473"/>
      <c r="J11" s="185"/>
      <c r="K11" s="185"/>
      <c r="L11" s="365"/>
      <c r="P11" s="196">
        <v>9</v>
      </c>
      <c r="Q11" t="s">
        <v>448</v>
      </c>
      <c r="R11" t="s">
        <v>502</v>
      </c>
      <c r="T11" s="123"/>
      <c r="U11" s="123" t="s">
        <v>734</v>
      </c>
      <c r="V11" s="134" t="s">
        <v>783</v>
      </c>
    </row>
    <row r="12" spans="1:23" x14ac:dyDescent="0.2">
      <c r="A12" s="365" t="s">
        <v>324</v>
      </c>
      <c r="B12" s="365"/>
      <c r="C12" s="370" t="s">
        <v>794</v>
      </c>
      <c r="D12" s="438"/>
      <c r="E12" s="439"/>
      <c r="F12" s="439"/>
      <c r="G12" s="439"/>
      <c r="H12" s="283" t="s">
        <v>784</v>
      </c>
      <c r="I12" s="438"/>
      <c r="J12" s="439"/>
      <c r="K12" s="440"/>
      <c r="L12" s="371"/>
      <c r="P12" s="196">
        <v>10</v>
      </c>
      <c r="Q12" t="s">
        <v>449</v>
      </c>
      <c r="R12" t="s">
        <v>503</v>
      </c>
      <c r="T12" s="123"/>
      <c r="U12" s="123" t="s">
        <v>735</v>
      </c>
      <c r="V12" s="134" t="s">
        <v>771</v>
      </c>
    </row>
    <row r="13" spans="1:23" x14ac:dyDescent="0.2">
      <c r="A13" s="365" t="s">
        <v>325</v>
      </c>
      <c r="B13" s="365"/>
      <c r="C13" s="365"/>
      <c r="D13" s="438"/>
      <c r="E13" s="439"/>
      <c r="F13" s="439"/>
      <c r="G13" s="439"/>
      <c r="H13" s="439"/>
      <c r="I13" s="474"/>
      <c r="J13" s="185"/>
      <c r="K13" s="185"/>
      <c r="L13" s="372"/>
      <c r="P13" s="196">
        <v>11</v>
      </c>
      <c r="Q13" t="s">
        <v>450</v>
      </c>
      <c r="R13" t="s">
        <v>504</v>
      </c>
      <c r="T13" s="123"/>
      <c r="U13" s="123" t="s">
        <v>736</v>
      </c>
      <c r="V13" s="124"/>
    </row>
    <row r="14" spans="1:23" x14ac:dyDescent="0.2">
      <c r="A14" s="365" t="s">
        <v>326</v>
      </c>
      <c r="B14" s="365"/>
      <c r="C14" s="365"/>
      <c r="D14" s="438"/>
      <c r="E14" s="439"/>
      <c r="F14" s="439"/>
      <c r="G14" s="439"/>
      <c r="H14" s="439"/>
      <c r="I14" s="440"/>
      <c r="J14" s="185"/>
      <c r="K14" s="185"/>
      <c r="L14" s="372"/>
      <c r="P14" s="196">
        <v>12</v>
      </c>
      <c r="Q14" t="s">
        <v>451</v>
      </c>
      <c r="R14" t="s">
        <v>777</v>
      </c>
      <c r="T14" s="123"/>
      <c r="U14" s="123" t="s">
        <v>737</v>
      </c>
      <c r="V14" s="124"/>
    </row>
    <row r="15" spans="1:23" x14ac:dyDescent="0.2">
      <c r="A15" s="373" t="s">
        <v>327</v>
      </c>
      <c r="B15" s="373"/>
      <c r="C15" s="373"/>
      <c r="D15" s="441"/>
      <c r="E15" s="442"/>
      <c r="F15" s="442"/>
      <c r="G15" s="442"/>
      <c r="H15" s="442"/>
      <c r="I15" s="443"/>
      <c r="J15" s="281"/>
      <c r="K15" s="185"/>
      <c r="L15" s="372"/>
      <c r="P15" s="196">
        <v>13</v>
      </c>
      <c r="Q15" t="s">
        <v>452</v>
      </c>
      <c r="T15" s="123"/>
      <c r="U15" s="123" t="s">
        <v>738</v>
      </c>
      <c r="V15" s="124"/>
    </row>
    <row r="16" spans="1:23" x14ac:dyDescent="0.2">
      <c r="A16" s="365" t="s">
        <v>328</v>
      </c>
      <c r="B16" s="365"/>
      <c r="C16" s="365"/>
      <c r="D16" s="185"/>
      <c r="E16" s="185"/>
      <c r="F16" s="185"/>
      <c r="G16" s="185"/>
      <c r="H16" s="185"/>
      <c r="I16" s="185"/>
      <c r="J16" s="185"/>
      <c r="K16" s="185"/>
      <c r="L16" s="372"/>
      <c r="P16" s="196">
        <v>14</v>
      </c>
      <c r="Q16" t="s">
        <v>453</v>
      </c>
      <c r="T16" s="123"/>
      <c r="U16" s="123" t="s">
        <v>739</v>
      </c>
      <c r="V16" s="124"/>
    </row>
    <row r="17" spans="1:22" x14ac:dyDescent="0.2">
      <c r="A17" s="365" t="s">
        <v>323</v>
      </c>
      <c r="B17" s="365"/>
      <c r="C17" s="365"/>
      <c r="D17" s="467"/>
      <c r="E17" s="468"/>
      <c r="F17" s="468"/>
      <c r="G17" s="468"/>
      <c r="H17" s="468"/>
      <c r="I17" s="473"/>
      <c r="J17" s="185"/>
      <c r="K17" s="185"/>
      <c r="L17" s="372"/>
      <c r="P17" s="196">
        <v>15</v>
      </c>
      <c r="Q17" t="s">
        <v>454</v>
      </c>
      <c r="T17" s="123"/>
      <c r="U17" s="123" t="s">
        <v>740</v>
      </c>
      <c r="V17" s="124"/>
    </row>
    <row r="18" spans="1:22" x14ac:dyDescent="0.2">
      <c r="A18" s="365" t="s">
        <v>324</v>
      </c>
      <c r="B18" s="365"/>
      <c r="C18" s="365" t="s">
        <v>785</v>
      </c>
      <c r="D18" s="438"/>
      <c r="E18" s="439"/>
      <c r="F18" s="439"/>
      <c r="G18" s="439"/>
      <c r="H18" s="283" t="s">
        <v>784</v>
      </c>
      <c r="I18" s="438"/>
      <c r="J18" s="439"/>
      <c r="K18" s="440"/>
      <c r="L18" s="371"/>
      <c r="P18" s="196">
        <v>16</v>
      </c>
      <c r="Q18" t="s">
        <v>455</v>
      </c>
      <c r="T18" s="123"/>
      <c r="U18" s="123" t="s">
        <v>741</v>
      </c>
      <c r="V18" s="124"/>
    </row>
    <row r="19" spans="1:22" x14ac:dyDescent="0.2">
      <c r="A19" s="365" t="s">
        <v>325</v>
      </c>
      <c r="B19" s="365"/>
      <c r="C19" s="365"/>
      <c r="D19" s="438"/>
      <c r="E19" s="439"/>
      <c r="F19" s="439"/>
      <c r="G19" s="439"/>
      <c r="H19" s="439"/>
      <c r="I19" s="474"/>
      <c r="J19" s="185"/>
      <c r="K19" s="185"/>
      <c r="L19" s="365"/>
      <c r="P19" s="196">
        <v>17</v>
      </c>
      <c r="Q19" t="s">
        <v>456</v>
      </c>
      <c r="T19" s="123"/>
      <c r="U19" s="123" t="s">
        <v>742</v>
      </c>
      <c r="V19" s="124"/>
    </row>
    <row r="20" spans="1:22" x14ac:dyDescent="0.2">
      <c r="A20" s="365" t="s">
        <v>326</v>
      </c>
      <c r="B20" s="365"/>
      <c r="C20" s="365"/>
      <c r="D20" s="438"/>
      <c r="E20" s="439"/>
      <c r="F20" s="439"/>
      <c r="G20" s="439"/>
      <c r="H20" s="439"/>
      <c r="I20" s="440"/>
      <c r="J20" s="185"/>
      <c r="K20" s="185"/>
      <c r="L20" s="365"/>
      <c r="P20" s="196">
        <v>18</v>
      </c>
      <c r="Q20" t="s">
        <v>457</v>
      </c>
      <c r="T20" s="123"/>
      <c r="U20" s="123" t="s">
        <v>743</v>
      </c>
      <c r="V20" s="124"/>
    </row>
    <row r="21" spans="1:22" x14ac:dyDescent="0.2">
      <c r="A21" s="373" t="s">
        <v>327</v>
      </c>
      <c r="B21" s="373"/>
      <c r="C21" s="373"/>
      <c r="D21" s="441"/>
      <c r="E21" s="442"/>
      <c r="F21" s="442"/>
      <c r="G21" s="442"/>
      <c r="H21" s="442"/>
      <c r="I21" s="443"/>
      <c r="J21" s="281"/>
      <c r="K21" s="185"/>
      <c r="L21" s="365"/>
      <c r="P21" s="196">
        <v>19</v>
      </c>
      <c r="Q21" t="s">
        <v>458</v>
      </c>
      <c r="T21" s="123"/>
      <c r="U21" s="123" t="s">
        <v>744</v>
      </c>
      <c r="V21" s="124"/>
    </row>
    <row r="22" spans="1:22" x14ac:dyDescent="0.2">
      <c r="A22" s="365" t="s">
        <v>329</v>
      </c>
      <c r="B22" s="365"/>
      <c r="C22" s="365"/>
      <c r="D22" s="185"/>
      <c r="E22" s="185"/>
      <c r="F22" s="185"/>
      <c r="G22" s="185"/>
      <c r="H22" s="185"/>
      <c r="I22" s="185"/>
      <c r="J22" s="185"/>
      <c r="K22" s="185"/>
      <c r="L22" s="365"/>
      <c r="P22" s="196">
        <v>20</v>
      </c>
      <c r="Q22" t="s">
        <v>459</v>
      </c>
      <c r="T22" s="123"/>
      <c r="U22" s="123" t="s">
        <v>745</v>
      </c>
      <c r="V22" s="124"/>
    </row>
    <row r="23" spans="1:22" x14ac:dyDescent="0.2">
      <c r="A23" s="365" t="s">
        <v>330</v>
      </c>
      <c r="B23" s="365"/>
      <c r="C23" s="365"/>
      <c r="D23" s="286"/>
      <c r="E23" s="286"/>
      <c r="F23" s="286"/>
      <c r="G23" s="286"/>
      <c r="H23" s="286"/>
      <c r="I23" s="286"/>
      <c r="J23" s="185"/>
      <c r="K23" s="185"/>
      <c r="L23" s="365"/>
      <c r="P23" s="196">
        <v>21</v>
      </c>
      <c r="Q23" t="s">
        <v>460</v>
      </c>
      <c r="T23" s="123"/>
      <c r="U23" s="123" t="s">
        <v>746</v>
      </c>
      <c r="V23" s="124"/>
    </row>
    <row r="24" spans="1:22" x14ac:dyDescent="0.2">
      <c r="A24" s="365" t="s">
        <v>331</v>
      </c>
      <c r="B24" s="365"/>
      <c r="C24" s="365"/>
      <c r="D24" s="286"/>
      <c r="E24" s="286"/>
      <c r="F24" s="286"/>
      <c r="G24" s="286"/>
      <c r="H24" s="286"/>
      <c r="I24" s="286"/>
      <c r="J24" s="185"/>
      <c r="K24" s="185"/>
      <c r="L24" s="365"/>
      <c r="P24" s="196">
        <v>22</v>
      </c>
      <c r="Q24" t="s">
        <v>461</v>
      </c>
      <c r="T24" s="123"/>
      <c r="U24" s="123" t="s">
        <v>748</v>
      </c>
      <c r="V24" s="124"/>
    </row>
    <row r="25" spans="1:22" x14ac:dyDescent="0.2">
      <c r="A25" s="365" t="s">
        <v>429</v>
      </c>
      <c r="B25" s="428"/>
      <c r="C25" s="365" t="s">
        <v>953</v>
      </c>
      <c r="D25" s="287"/>
      <c r="E25" s="288" t="s">
        <v>954</v>
      </c>
      <c r="F25" s="454"/>
      <c r="G25" s="456"/>
      <c r="H25" s="289" t="s">
        <v>430</v>
      </c>
      <c r="I25" s="288"/>
      <c r="J25" s="185"/>
      <c r="K25" s="185"/>
      <c r="L25" s="365"/>
      <c r="P25" s="196">
        <v>23</v>
      </c>
      <c r="Q25" t="s">
        <v>462</v>
      </c>
      <c r="T25" s="123"/>
      <c r="U25" s="123" t="s">
        <v>747</v>
      </c>
      <c r="V25" s="124"/>
    </row>
    <row r="26" spans="1:22" x14ac:dyDescent="0.2">
      <c r="A26" s="365" t="s">
        <v>432</v>
      </c>
      <c r="B26" s="365" t="s">
        <v>431</v>
      </c>
      <c r="C26" s="365"/>
      <c r="D26" s="185"/>
      <c r="E26" s="185" t="s">
        <v>433</v>
      </c>
      <c r="F26" s="438"/>
      <c r="G26" s="440"/>
      <c r="H26" s="282" t="s">
        <v>430</v>
      </c>
      <c r="I26" s="185"/>
      <c r="J26" s="185"/>
      <c r="K26" s="185"/>
      <c r="L26" s="365"/>
      <c r="P26" s="196">
        <v>24</v>
      </c>
      <c r="Q26" t="s">
        <v>463</v>
      </c>
      <c r="T26" s="123"/>
      <c r="U26" s="123" t="s">
        <v>749</v>
      </c>
      <c r="V26" s="124"/>
    </row>
    <row r="27" spans="1:22" x14ac:dyDescent="0.2">
      <c r="A27" s="365" t="s">
        <v>332</v>
      </c>
      <c r="B27" s="365"/>
      <c r="C27" s="365"/>
      <c r="D27" s="438"/>
      <c r="E27" s="439"/>
      <c r="F27" s="439"/>
      <c r="G27" s="439"/>
      <c r="H27" s="439"/>
      <c r="I27" s="440"/>
      <c r="J27" s="185"/>
      <c r="K27" s="185"/>
      <c r="L27" s="365"/>
      <c r="P27" s="196">
        <v>25</v>
      </c>
      <c r="Q27" t="s">
        <v>464</v>
      </c>
      <c r="T27" s="123"/>
      <c r="U27" s="123" t="s">
        <v>750</v>
      </c>
      <c r="V27" s="124"/>
    </row>
    <row r="28" spans="1:22" x14ac:dyDescent="0.2">
      <c r="A28" s="365" t="s">
        <v>333</v>
      </c>
      <c r="B28" s="365"/>
      <c r="C28" s="365"/>
      <c r="D28" s="438"/>
      <c r="E28" s="439"/>
      <c r="F28" s="439"/>
      <c r="G28" s="439"/>
      <c r="H28" s="439"/>
      <c r="I28" s="440"/>
      <c r="J28" s="185"/>
      <c r="K28" s="185"/>
      <c r="L28" s="365"/>
      <c r="P28" s="196">
        <v>26</v>
      </c>
      <c r="Q28" t="s">
        <v>465</v>
      </c>
      <c r="T28" s="123"/>
      <c r="U28" s="123" t="s">
        <v>751</v>
      </c>
      <c r="V28" s="124"/>
    </row>
    <row r="29" spans="1:22" x14ac:dyDescent="0.2">
      <c r="A29" s="365" t="s">
        <v>334</v>
      </c>
      <c r="B29" s="365"/>
      <c r="C29" s="365"/>
      <c r="D29" s="438"/>
      <c r="E29" s="439"/>
      <c r="F29" s="439"/>
      <c r="G29" s="439"/>
      <c r="H29" s="439"/>
      <c r="I29" s="440"/>
      <c r="J29" s="185"/>
      <c r="K29" s="185"/>
      <c r="L29" s="365"/>
      <c r="P29" s="196">
        <v>27</v>
      </c>
      <c r="Q29" t="s">
        <v>466</v>
      </c>
      <c r="T29" s="123"/>
      <c r="U29" s="123" t="s">
        <v>752</v>
      </c>
      <c r="V29" s="124"/>
    </row>
    <row r="30" spans="1:22" x14ac:dyDescent="0.2">
      <c r="A30" s="365" t="s">
        <v>429</v>
      </c>
      <c r="B30" s="428"/>
      <c r="C30" s="365" t="s">
        <v>955</v>
      </c>
      <c r="D30" s="290"/>
      <c r="E30" s="291"/>
      <c r="F30" s="290" t="s">
        <v>956</v>
      </c>
      <c r="G30" s="290"/>
      <c r="H30" s="292"/>
      <c r="I30" s="290" t="s">
        <v>430</v>
      </c>
      <c r="J30" s="185"/>
      <c r="K30" s="185"/>
      <c r="L30" s="365"/>
      <c r="P30" s="196">
        <v>28</v>
      </c>
      <c r="Q30" t="s">
        <v>467</v>
      </c>
      <c r="T30" s="123"/>
      <c r="U30" s="123" t="s">
        <v>753</v>
      </c>
      <c r="V30" s="124"/>
    </row>
    <row r="31" spans="1:22" x14ac:dyDescent="0.2">
      <c r="A31" s="365" t="s">
        <v>335</v>
      </c>
      <c r="B31" s="365"/>
      <c r="C31" s="365"/>
      <c r="D31" s="438"/>
      <c r="E31" s="439"/>
      <c r="F31" s="439"/>
      <c r="G31" s="439"/>
      <c r="H31" s="439"/>
      <c r="I31" s="440"/>
      <c r="J31" s="185"/>
      <c r="K31" s="185"/>
      <c r="L31" s="365"/>
      <c r="P31" s="196">
        <v>29</v>
      </c>
      <c r="Q31" t="s">
        <v>468</v>
      </c>
      <c r="T31" s="123"/>
      <c r="U31" s="123" t="s">
        <v>754</v>
      </c>
      <c r="V31" s="124"/>
    </row>
    <row r="32" spans="1:22" x14ac:dyDescent="0.2">
      <c r="A32" s="365" t="s">
        <v>336</v>
      </c>
      <c r="B32" s="365"/>
      <c r="C32" s="365"/>
      <c r="D32" s="438"/>
      <c r="E32" s="439"/>
      <c r="F32" s="439"/>
      <c r="G32" s="439"/>
      <c r="H32" s="439"/>
      <c r="I32" s="440"/>
      <c r="J32" s="185"/>
      <c r="K32" s="185"/>
      <c r="L32" s="365"/>
      <c r="P32" s="196">
        <v>30</v>
      </c>
      <c r="Q32" t="s">
        <v>469</v>
      </c>
      <c r="T32" s="123"/>
      <c r="U32" s="123" t="s">
        <v>755</v>
      </c>
      <c r="V32" s="124"/>
    </row>
    <row r="33" spans="1:22" x14ac:dyDescent="0.2">
      <c r="A33" s="365" t="s">
        <v>337</v>
      </c>
      <c r="B33" s="365"/>
      <c r="C33" s="365"/>
      <c r="D33" s="438"/>
      <c r="E33" s="439"/>
      <c r="F33" s="439"/>
      <c r="G33" s="439"/>
      <c r="H33" s="439"/>
      <c r="I33" s="440"/>
      <c r="J33" s="185"/>
      <c r="K33" s="185"/>
      <c r="L33" s="365"/>
      <c r="P33" s="196">
        <v>31</v>
      </c>
      <c r="Q33" t="s">
        <v>470</v>
      </c>
      <c r="T33" s="123"/>
      <c r="U33" s="123" t="s">
        <v>756</v>
      </c>
      <c r="V33" s="124"/>
    </row>
    <row r="34" spans="1:22" x14ac:dyDescent="0.2">
      <c r="A34" s="365" t="s">
        <v>338</v>
      </c>
      <c r="B34" s="365"/>
      <c r="C34" s="365"/>
      <c r="D34" s="438"/>
      <c r="E34" s="439"/>
      <c r="F34" s="439"/>
      <c r="G34" s="439"/>
      <c r="H34" s="439"/>
      <c r="I34" s="440"/>
      <c r="J34" s="185"/>
      <c r="K34" s="185"/>
      <c r="L34" s="365"/>
      <c r="Q34" t="s">
        <v>471</v>
      </c>
      <c r="T34" s="123"/>
      <c r="U34" s="123" t="s">
        <v>757</v>
      </c>
      <c r="V34" s="124"/>
    </row>
    <row r="35" spans="1:22" x14ac:dyDescent="0.2">
      <c r="A35" s="365" t="s">
        <v>331</v>
      </c>
      <c r="B35" s="365"/>
      <c r="C35" s="365"/>
      <c r="D35" s="185"/>
      <c r="E35" s="185"/>
      <c r="F35" s="185"/>
      <c r="G35" s="185"/>
      <c r="H35" s="185"/>
      <c r="I35" s="185"/>
      <c r="J35" s="185"/>
      <c r="K35" s="185"/>
      <c r="L35" s="365"/>
      <c r="Q35" t="s">
        <v>472</v>
      </c>
      <c r="T35" s="123"/>
      <c r="U35" s="123" t="s">
        <v>758</v>
      </c>
      <c r="V35" s="124"/>
    </row>
    <row r="36" spans="1:22" x14ac:dyDescent="0.2">
      <c r="A36" s="365" t="s">
        <v>429</v>
      </c>
      <c r="B36" s="428"/>
      <c r="C36" s="365" t="s">
        <v>952</v>
      </c>
      <c r="D36" s="287"/>
      <c r="E36" s="185" t="s">
        <v>954</v>
      </c>
      <c r="F36" s="293"/>
      <c r="G36" s="185" t="s">
        <v>430</v>
      </c>
      <c r="H36" s="185"/>
      <c r="I36" s="185"/>
      <c r="J36" s="185"/>
      <c r="K36" s="185"/>
      <c r="L36" s="365"/>
      <c r="Q36" t="s">
        <v>473</v>
      </c>
      <c r="T36" s="123"/>
      <c r="U36" s="123" t="s">
        <v>759</v>
      </c>
      <c r="V36" s="124"/>
    </row>
    <row r="37" spans="1:22" x14ac:dyDescent="0.2">
      <c r="A37" s="365" t="s">
        <v>432</v>
      </c>
      <c r="B37" s="365" t="s">
        <v>431</v>
      </c>
      <c r="C37" s="365"/>
      <c r="D37" s="185"/>
      <c r="E37" s="185" t="s">
        <v>433</v>
      </c>
      <c r="F37" s="293"/>
      <c r="G37" s="185" t="s">
        <v>430</v>
      </c>
      <c r="H37" s="185"/>
      <c r="I37" s="185"/>
      <c r="J37" s="185"/>
      <c r="K37" s="185"/>
      <c r="L37" s="365"/>
      <c r="Q37" t="s">
        <v>474</v>
      </c>
      <c r="T37" s="123"/>
      <c r="U37" s="123" t="s">
        <v>760</v>
      </c>
      <c r="V37" s="124"/>
    </row>
    <row r="38" spans="1:22" x14ac:dyDescent="0.2">
      <c r="A38" s="365" t="s">
        <v>332</v>
      </c>
      <c r="B38" s="365"/>
      <c r="C38" s="365"/>
      <c r="D38" s="438"/>
      <c r="E38" s="439"/>
      <c r="F38" s="439"/>
      <c r="G38" s="439"/>
      <c r="H38" s="439"/>
      <c r="I38" s="440"/>
      <c r="J38" s="185"/>
      <c r="K38" s="185"/>
      <c r="L38" s="365"/>
      <c r="Q38" t="s">
        <v>475</v>
      </c>
      <c r="T38" s="123"/>
      <c r="U38" s="123" t="s">
        <v>761</v>
      </c>
      <c r="V38" s="124"/>
    </row>
    <row r="39" spans="1:22" x14ac:dyDescent="0.2">
      <c r="A39" s="365" t="s">
        <v>333</v>
      </c>
      <c r="B39" s="365"/>
      <c r="C39" s="365"/>
      <c r="D39" s="438"/>
      <c r="E39" s="439"/>
      <c r="F39" s="439"/>
      <c r="G39" s="439"/>
      <c r="H39" s="439"/>
      <c r="I39" s="440"/>
      <c r="J39" s="185"/>
      <c r="K39" s="185"/>
      <c r="L39" s="365"/>
      <c r="Q39" t="s">
        <v>476</v>
      </c>
      <c r="T39" s="123"/>
      <c r="U39" s="123" t="s">
        <v>762</v>
      </c>
      <c r="V39" s="124"/>
    </row>
    <row r="40" spans="1:22" x14ac:dyDescent="0.2">
      <c r="A40" s="365" t="s">
        <v>334</v>
      </c>
      <c r="B40" s="365"/>
      <c r="C40" s="365"/>
      <c r="D40" s="438"/>
      <c r="E40" s="439"/>
      <c r="F40" s="439"/>
      <c r="G40" s="439"/>
      <c r="H40" s="439"/>
      <c r="I40" s="440"/>
      <c r="J40" s="185"/>
      <c r="K40" s="185"/>
      <c r="L40" s="365"/>
      <c r="Q40" t="s">
        <v>477</v>
      </c>
      <c r="T40" s="123"/>
      <c r="U40" s="123" t="s">
        <v>763</v>
      </c>
      <c r="V40" s="124"/>
    </row>
    <row r="41" spans="1:22" x14ac:dyDescent="0.2">
      <c r="A41" s="365" t="s">
        <v>429</v>
      </c>
      <c r="B41" s="428"/>
      <c r="C41" s="365" t="s">
        <v>955</v>
      </c>
      <c r="D41" s="290"/>
      <c r="E41" s="291"/>
      <c r="F41" s="290" t="s">
        <v>956</v>
      </c>
      <c r="G41" s="290"/>
      <c r="H41" s="292"/>
      <c r="I41" s="290" t="s">
        <v>430</v>
      </c>
      <c r="J41" s="185"/>
      <c r="K41" s="185"/>
      <c r="L41" s="365"/>
      <c r="Q41" t="s">
        <v>478</v>
      </c>
      <c r="T41" s="123"/>
      <c r="U41" s="123"/>
      <c r="V41" s="124"/>
    </row>
    <row r="42" spans="1:22" x14ac:dyDescent="0.2">
      <c r="A42" s="365" t="s">
        <v>335</v>
      </c>
      <c r="B42" s="365"/>
      <c r="C42" s="365"/>
      <c r="D42" s="438"/>
      <c r="E42" s="439"/>
      <c r="F42" s="439"/>
      <c r="G42" s="439"/>
      <c r="H42" s="439"/>
      <c r="I42" s="440"/>
      <c r="J42" s="185"/>
      <c r="K42" s="185"/>
      <c r="L42" s="365"/>
      <c r="Q42" t="s">
        <v>479</v>
      </c>
      <c r="T42" s="123"/>
      <c r="U42" s="123"/>
      <c r="V42" s="124"/>
    </row>
    <row r="43" spans="1:22" x14ac:dyDescent="0.2">
      <c r="A43" s="365" t="s">
        <v>336</v>
      </c>
      <c r="B43" s="365"/>
      <c r="C43" s="365"/>
      <c r="D43" s="438"/>
      <c r="E43" s="439"/>
      <c r="F43" s="439"/>
      <c r="G43" s="439"/>
      <c r="H43" s="439"/>
      <c r="I43" s="440"/>
      <c r="J43" s="185"/>
      <c r="K43" s="185"/>
      <c r="L43" s="365"/>
      <c r="Q43" t="s">
        <v>480</v>
      </c>
      <c r="T43" s="123"/>
      <c r="U43" s="123"/>
      <c r="V43" s="124"/>
    </row>
    <row r="44" spans="1:22" x14ac:dyDescent="0.2">
      <c r="A44" s="373" t="s">
        <v>337</v>
      </c>
      <c r="B44" s="373"/>
      <c r="C44" s="373"/>
      <c r="D44" s="441"/>
      <c r="E44" s="442"/>
      <c r="F44" s="442"/>
      <c r="G44" s="442"/>
      <c r="H44" s="442"/>
      <c r="I44" s="443"/>
      <c r="J44" s="281"/>
      <c r="K44" s="185"/>
      <c r="L44" s="365"/>
      <c r="Q44" t="s">
        <v>481</v>
      </c>
      <c r="T44" s="123"/>
      <c r="U44" s="123"/>
      <c r="V44" s="124"/>
    </row>
    <row r="45" spans="1:22" x14ac:dyDescent="0.2">
      <c r="A45" s="365" t="s">
        <v>339</v>
      </c>
      <c r="B45" s="365"/>
      <c r="C45" s="365"/>
      <c r="D45" s="185"/>
      <c r="E45" s="185"/>
      <c r="F45" s="185"/>
      <c r="G45" s="185"/>
      <c r="H45" s="185"/>
      <c r="I45" s="185"/>
      <c r="J45" s="185"/>
      <c r="K45" s="185"/>
      <c r="L45" s="365"/>
      <c r="Q45" t="s">
        <v>482</v>
      </c>
      <c r="T45" s="123"/>
      <c r="U45" s="123"/>
      <c r="V45" s="124"/>
    </row>
    <row r="46" spans="1:22" x14ac:dyDescent="0.2">
      <c r="A46" s="365" t="s">
        <v>340</v>
      </c>
      <c r="B46" s="365"/>
      <c r="C46" s="376" t="s">
        <v>764</v>
      </c>
      <c r="D46" s="438"/>
      <c r="E46" s="439"/>
      <c r="F46" s="439"/>
      <c r="G46" s="439"/>
      <c r="H46" s="439"/>
      <c r="I46" s="440"/>
      <c r="J46" s="185"/>
      <c r="K46" s="185"/>
      <c r="L46" s="365"/>
      <c r="Q46" t="s">
        <v>483</v>
      </c>
      <c r="T46" s="123"/>
      <c r="U46" s="123"/>
      <c r="V46" s="124"/>
    </row>
    <row r="47" spans="1:22" x14ac:dyDescent="0.2">
      <c r="A47" s="365" t="s">
        <v>341</v>
      </c>
      <c r="B47" s="365"/>
      <c r="C47" s="365"/>
      <c r="D47" s="438"/>
      <c r="E47" s="439"/>
      <c r="F47" s="439"/>
      <c r="G47" s="439"/>
      <c r="H47" s="439"/>
      <c r="I47" s="440"/>
      <c r="J47" s="185"/>
      <c r="K47" s="185"/>
      <c r="L47" s="365"/>
      <c r="Q47" t="s">
        <v>484</v>
      </c>
      <c r="T47" s="123"/>
      <c r="U47" s="123"/>
      <c r="V47" s="124"/>
    </row>
    <row r="48" spans="1:22" ht="13.5" thickBot="1" x14ac:dyDescent="0.25">
      <c r="A48" s="365" t="s">
        <v>342</v>
      </c>
      <c r="B48" s="365"/>
      <c r="C48" s="365"/>
      <c r="D48" s="438"/>
      <c r="E48" s="439"/>
      <c r="F48" s="439"/>
      <c r="G48" s="439"/>
      <c r="H48" s="439"/>
      <c r="I48" s="440"/>
      <c r="J48" s="185"/>
      <c r="K48" s="185"/>
      <c r="L48" s="365"/>
      <c r="Q48" t="s">
        <v>485</v>
      </c>
      <c r="T48" s="123"/>
      <c r="U48" s="123"/>
      <c r="V48" s="124"/>
    </row>
    <row r="49" spans="1:17" ht="13.5" thickBot="1" x14ac:dyDescent="0.25">
      <c r="A49" s="373" t="s">
        <v>957</v>
      </c>
      <c r="B49" s="373"/>
      <c r="C49" s="373"/>
      <c r="D49" s="441"/>
      <c r="E49" s="442"/>
      <c r="F49" s="442"/>
      <c r="G49" s="442"/>
      <c r="H49" s="442"/>
      <c r="I49" s="443"/>
      <c r="J49" s="281"/>
      <c r="K49" s="185"/>
      <c r="L49" s="365"/>
      <c r="M49" s="194"/>
      <c r="N49" t="s">
        <v>806</v>
      </c>
      <c r="Q49" t="s">
        <v>486</v>
      </c>
    </row>
    <row r="50" spans="1:17" x14ac:dyDescent="0.2">
      <c r="A50" s="365" t="s">
        <v>343</v>
      </c>
      <c r="B50" s="365"/>
      <c r="C50" s="365"/>
      <c r="D50" s="185"/>
      <c r="E50" s="185"/>
      <c r="F50" s="185"/>
      <c r="G50" s="185"/>
      <c r="H50" s="185"/>
      <c r="I50" s="185"/>
      <c r="J50" s="365"/>
      <c r="K50" s="365"/>
      <c r="L50" s="365"/>
      <c r="Q50" t="s">
        <v>487</v>
      </c>
    </row>
    <row r="51" spans="1:17" x14ac:dyDescent="0.2">
      <c r="A51" s="365" t="s">
        <v>488</v>
      </c>
      <c r="B51" s="365"/>
      <c r="C51" s="428" t="s">
        <v>437</v>
      </c>
      <c r="D51" s="185" t="s">
        <v>958</v>
      </c>
      <c r="E51" s="185"/>
      <c r="F51" s="428" t="s">
        <v>437</v>
      </c>
      <c r="G51" s="185" t="s">
        <v>959</v>
      </c>
      <c r="H51" s="185"/>
      <c r="I51" s="428" t="s">
        <v>437</v>
      </c>
      <c r="J51" s="365" t="s">
        <v>960</v>
      </c>
      <c r="K51" s="365"/>
      <c r="L51" s="365"/>
    </row>
    <row r="52" spans="1:17" x14ac:dyDescent="0.2">
      <c r="A52" s="365" t="s">
        <v>344</v>
      </c>
      <c r="B52" s="365"/>
      <c r="C52" s="365"/>
      <c r="D52" s="438"/>
      <c r="E52" s="439"/>
      <c r="F52" s="439"/>
      <c r="G52" s="439"/>
      <c r="H52" s="439"/>
      <c r="I52" s="440"/>
      <c r="J52" s="185"/>
      <c r="K52" s="185"/>
      <c r="L52" s="365"/>
    </row>
    <row r="53" spans="1:17" x14ac:dyDescent="0.2">
      <c r="A53" s="365" t="s">
        <v>489</v>
      </c>
      <c r="B53" s="365"/>
      <c r="C53" s="428" t="s">
        <v>437</v>
      </c>
      <c r="D53" s="185" t="s">
        <v>961</v>
      </c>
      <c r="E53" s="295"/>
      <c r="F53" s="293"/>
      <c r="G53" s="296" t="s">
        <v>803</v>
      </c>
      <c r="H53" s="297"/>
      <c r="I53" s="185" t="s">
        <v>948</v>
      </c>
      <c r="J53" s="185"/>
      <c r="K53" s="428" t="s">
        <v>437</v>
      </c>
      <c r="L53" s="365" t="s">
        <v>238</v>
      </c>
    </row>
    <row r="54" spans="1:17" x14ac:dyDescent="0.2">
      <c r="A54" s="365" t="s">
        <v>345</v>
      </c>
      <c r="B54" s="365"/>
      <c r="C54" s="365"/>
      <c r="D54" s="454"/>
      <c r="E54" s="455"/>
      <c r="F54" s="455"/>
      <c r="G54" s="455"/>
      <c r="H54" s="455"/>
      <c r="I54" s="456"/>
      <c r="J54" s="185"/>
      <c r="K54" s="185"/>
      <c r="L54" s="365"/>
    </row>
    <row r="55" spans="1:17" x14ac:dyDescent="0.2">
      <c r="A55" s="365"/>
      <c r="B55" s="365"/>
      <c r="C55" s="365"/>
      <c r="D55" s="185"/>
      <c r="E55" s="185"/>
      <c r="F55" s="185"/>
      <c r="G55" s="185"/>
      <c r="H55" s="185"/>
      <c r="I55" s="185"/>
      <c r="J55" s="185"/>
      <c r="K55" s="185"/>
      <c r="L55" s="365"/>
    </row>
    <row r="56" spans="1:17" x14ac:dyDescent="0.2">
      <c r="A56" s="377" t="s">
        <v>490</v>
      </c>
      <c r="B56" s="378" t="s">
        <v>491</v>
      </c>
      <c r="C56" s="378" t="s">
        <v>492</v>
      </c>
      <c r="D56" s="378"/>
      <c r="E56" s="378"/>
      <c r="F56" s="378"/>
      <c r="G56" s="378"/>
      <c r="H56" s="378"/>
      <c r="I56" s="379"/>
      <c r="J56" s="365"/>
      <c r="K56" s="365"/>
      <c r="L56" s="365"/>
    </row>
    <row r="57" spans="1:17" x14ac:dyDescent="0.2">
      <c r="A57" s="380" t="s">
        <v>566</v>
      </c>
      <c r="B57" s="381"/>
      <c r="C57" s="381"/>
      <c r="D57" s="381" t="s">
        <v>346</v>
      </c>
      <c r="E57" s="381"/>
      <c r="F57" s="381" t="s">
        <v>370</v>
      </c>
      <c r="G57" s="381"/>
      <c r="H57" s="381" t="s">
        <v>493</v>
      </c>
      <c r="I57" s="382"/>
      <c r="J57" s="365"/>
      <c r="K57" s="365"/>
      <c r="L57" s="365"/>
    </row>
    <row r="58" spans="1:17" x14ac:dyDescent="0.2">
      <c r="A58" s="365"/>
      <c r="B58" s="365"/>
      <c r="C58" s="365"/>
      <c r="D58" s="365"/>
      <c r="E58" s="365"/>
      <c r="F58" s="365"/>
      <c r="G58" s="365"/>
      <c r="H58" s="365"/>
      <c r="I58" s="365"/>
      <c r="J58" s="365"/>
      <c r="K58" s="365"/>
      <c r="L58" s="365"/>
    </row>
    <row r="59" spans="1:17" x14ac:dyDescent="0.2">
      <c r="A59" s="365"/>
      <c r="B59" s="365"/>
      <c r="C59" s="365"/>
      <c r="D59" s="365"/>
      <c r="E59" s="365"/>
      <c r="F59" s="365"/>
      <c r="G59" s="365"/>
      <c r="H59" s="365"/>
      <c r="I59" s="365"/>
      <c r="J59" s="365"/>
      <c r="K59" s="365"/>
      <c r="L59" s="365"/>
    </row>
    <row r="60" spans="1:17" ht="16.5" x14ac:dyDescent="0.2">
      <c r="A60" s="365"/>
      <c r="B60" s="365"/>
      <c r="C60" s="365"/>
      <c r="D60" s="365"/>
      <c r="E60" s="365"/>
      <c r="F60" s="365"/>
      <c r="G60" s="372"/>
      <c r="H60" s="366" t="s">
        <v>979</v>
      </c>
      <c r="I60" s="365"/>
      <c r="J60" s="367" t="s">
        <v>980</v>
      </c>
      <c r="K60" s="365"/>
      <c r="L60" s="365"/>
    </row>
    <row r="61" spans="1:17" x14ac:dyDescent="0.2">
      <c r="A61" s="365"/>
      <c r="B61" s="365"/>
      <c r="C61" s="365"/>
      <c r="D61" s="365"/>
      <c r="E61" s="365" t="s">
        <v>347</v>
      </c>
      <c r="F61" s="365"/>
      <c r="G61" s="365"/>
      <c r="H61" s="365"/>
      <c r="I61" s="365"/>
      <c r="J61" s="365"/>
      <c r="K61" s="365"/>
      <c r="L61" s="365"/>
    </row>
    <row r="62" spans="1:17" x14ac:dyDescent="0.2">
      <c r="A62" s="373" t="s">
        <v>348</v>
      </c>
      <c r="B62" s="373"/>
      <c r="C62" s="373"/>
      <c r="D62" s="373"/>
      <c r="E62" s="373"/>
      <c r="F62" s="373"/>
      <c r="G62" s="373"/>
      <c r="H62" s="373"/>
      <c r="I62" s="373"/>
      <c r="J62" s="373"/>
      <c r="K62" s="365"/>
      <c r="L62" s="365"/>
    </row>
    <row r="63" spans="1:17" x14ac:dyDescent="0.2">
      <c r="A63" s="365" t="s">
        <v>349</v>
      </c>
      <c r="B63" s="365"/>
      <c r="C63" s="365"/>
      <c r="D63" s="383"/>
      <c r="E63" s="383"/>
      <c r="F63" s="383"/>
      <c r="G63" s="383"/>
      <c r="H63" s="383"/>
      <c r="I63" s="383"/>
      <c r="J63" s="365"/>
      <c r="K63" s="365"/>
      <c r="L63" s="365"/>
    </row>
    <row r="64" spans="1:17" x14ac:dyDescent="0.2">
      <c r="A64" s="365" t="s">
        <v>962</v>
      </c>
      <c r="B64" s="365"/>
      <c r="C64" s="428" t="s">
        <v>437</v>
      </c>
      <c r="D64" s="298" t="s">
        <v>506</v>
      </c>
      <c r="E64" s="428" t="s">
        <v>437</v>
      </c>
      <c r="F64" s="286" t="s">
        <v>507</v>
      </c>
      <c r="G64" s="286"/>
      <c r="H64" s="286"/>
      <c r="I64" s="374"/>
      <c r="J64" s="365"/>
      <c r="K64" s="365"/>
      <c r="L64" s="365"/>
    </row>
    <row r="65" spans="1:12" x14ac:dyDescent="0.2">
      <c r="A65" s="365"/>
      <c r="B65" s="365"/>
      <c r="C65" s="428" t="s">
        <v>437</v>
      </c>
      <c r="D65" s="299" t="s">
        <v>508</v>
      </c>
      <c r="E65" s="300"/>
      <c r="F65" s="428" t="s">
        <v>437</v>
      </c>
      <c r="G65" s="300" t="s">
        <v>940</v>
      </c>
      <c r="H65" s="293"/>
      <c r="I65" s="293"/>
      <c r="J65" s="185"/>
      <c r="K65" s="365"/>
      <c r="L65" s="365"/>
    </row>
    <row r="66" spans="1:12" x14ac:dyDescent="0.2">
      <c r="A66" s="373" t="s">
        <v>963</v>
      </c>
      <c r="B66" s="373"/>
      <c r="C66" s="285"/>
      <c r="D66" s="481"/>
      <c r="E66" s="482"/>
      <c r="F66" s="482"/>
      <c r="G66" s="483"/>
      <c r="H66" s="301"/>
      <c r="I66" s="384"/>
      <c r="J66" s="373"/>
      <c r="K66" s="365"/>
      <c r="L66" s="365"/>
    </row>
    <row r="67" spans="1:12" x14ac:dyDescent="0.2">
      <c r="A67" s="365" t="s">
        <v>350</v>
      </c>
      <c r="B67" s="365"/>
      <c r="C67" s="185"/>
      <c r="D67" s="185"/>
      <c r="E67" s="185"/>
      <c r="F67" s="185"/>
      <c r="G67" s="185"/>
      <c r="H67" s="185"/>
      <c r="I67" s="365"/>
      <c r="J67" s="365"/>
      <c r="K67" s="365"/>
      <c r="L67" s="365"/>
    </row>
    <row r="68" spans="1:12" x14ac:dyDescent="0.2">
      <c r="A68" s="365" t="s">
        <v>964</v>
      </c>
      <c r="B68" s="365"/>
      <c r="C68" s="428" t="s">
        <v>437</v>
      </c>
      <c r="D68" s="185" t="s">
        <v>509</v>
      </c>
      <c r="E68" s="185"/>
      <c r="F68" s="428" t="s">
        <v>437</v>
      </c>
      <c r="G68" s="185" t="s">
        <v>510</v>
      </c>
      <c r="H68" s="185"/>
      <c r="I68" s="365"/>
      <c r="J68" s="365"/>
      <c r="K68" s="365"/>
      <c r="L68" s="365"/>
    </row>
    <row r="69" spans="1:12" x14ac:dyDescent="0.2">
      <c r="A69" s="365"/>
      <c r="B69" s="365"/>
      <c r="C69" s="428" t="s">
        <v>437</v>
      </c>
      <c r="D69" s="185" t="s">
        <v>511</v>
      </c>
      <c r="E69" s="185"/>
      <c r="F69" s="428" t="s">
        <v>437</v>
      </c>
      <c r="G69" s="185" t="s">
        <v>940</v>
      </c>
      <c r="H69" s="293"/>
      <c r="I69" s="293"/>
      <c r="J69" s="185"/>
      <c r="K69" s="365"/>
      <c r="L69" s="365"/>
    </row>
    <row r="70" spans="1:12" x14ac:dyDescent="0.2">
      <c r="A70" s="365" t="s">
        <v>950</v>
      </c>
      <c r="B70" s="365"/>
      <c r="C70" s="293"/>
      <c r="D70" s="185" t="s">
        <v>951</v>
      </c>
      <c r="E70" s="293"/>
      <c r="F70" s="185" t="s">
        <v>505</v>
      </c>
      <c r="G70" s="185"/>
      <c r="H70" s="185"/>
      <c r="I70" s="365"/>
      <c r="J70" s="365"/>
      <c r="K70" s="365"/>
      <c r="L70" s="365"/>
    </row>
    <row r="71" spans="1:12" x14ac:dyDescent="0.2">
      <c r="A71" s="365" t="s">
        <v>512</v>
      </c>
      <c r="B71" s="365"/>
      <c r="C71" s="302"/>
      <c r="D71" s="185" t="s">
        <v>513</v>
      </c>
      <c r="E71" s="185"/>
      <c r="F71" s="185"/>
      <c r="G71" s="185"/>
      <c r="H71" s="185"/>
      <c r="I71" s="365"/>
      <c r="J71" s="365"/>
      <c r="K71" s="365"/>
      <c r="L71" s="365"/>
    </row>
    <row r="72" spans="1:12" x14ac:dyDescent="0.2">
      <c r="A72" s="365" t="s">
        <v>514</v>
      </c>
      <c r="B72" s="365"/>
      <c r="C72" s="302"/>
      <c r="D72" s="185" t="s">
        <v>513</v>
      </c>
      <c r="E72" s="185"/>
      <c r="F72" s="185"/>
      <c r="G72" s="185"/>
      <c r="H72" s="185"/>
      <c r="I72" s="365"/>
      <c r="J72" s="365"/>
      <c r="K72" s="365"/>
      <c r="L72" s="365"/>
    </row>
    <row r="73" spans="1:12" x14ac:dyDescent="0.2">
      <c r="A73" s="373" t="s">
        <v>515</v>
      </c>
      <c r="B73" s="373"/>
      <c r="C73" s="303"/>
      <c r="D73" s="285" t="s">
        <v>513</v>
      </c>
      <c r="E73" s="285"/>
      <c r="F73" s="285"/>
      <c r="G73" s="285"/>
      <c r="H73" s="285"/>
      <c r="I73" s="373"/>
      <c r="J73" s="373"/>
      <c r="K73" s="365"/>
      <c r="L73" s="365"/>
    </row>
    <row r="74" spans="1:12" x14ac:dyDescent="0.2">
      <c r="A74" s="365" t="s">
        <v>796</v>
      </c>
      <c r="B74" s="365"/>
      <c r="C74" s="185"/>
      <c r="D74" s="185"/>
      <c r="E74" s="290" t="s">
        <v>965</v>
      </c>
      <c r="F74" s="185"/>
      <c r="G74" s="185"/>
      <c r="H74" s="185" t="s">
        <v>797</v>
      </c>
      <c r="I74" s="365"/>
      <c r="J74" s="365"/>
      <c r="K74" s="365"/>
      <c r="L74" s="365"/>
    </row>
    <row r="75" spans="1:12" x14ac:dyDescent="0.2">
      <c r="A75" s="365" t="s">
        <v>976</v>
      </c>
      <c r="B75" s="365"/>
      <c r="C75" s="304" t="s">
        <v>807</v>
      </c>
      <c r="D75" s="185" t="s">
        <v>808</v>
      </c>
      <c r="E75" s="453"/>
      <c r="F75" s="453"/>
      <c r="G75" s="185" t="s">
        <v>518</v>
      </c>
      <c r="H75" s="302"/>
      <c r="I75" s="185" t="s">
        <v>519</v>
      </c>
      <c r="J75" s="185"/>
      <c r="K75" s="365"/>
      <c r="L75" s="365"/>
    </row>
    <row r="76" spans="1:12" x14ac:dyDescent="0.2">
      <c r="A76" s="365" t="s">
        <v>516</v>
      </c>
      <c r="B76" s="365"/>
      <c r="C76" s="305"/>
      <c r="D76" s="306" t="s">
        <v>517</v>
      </c>
      <c r="E76" s="453"/>
      <c r="F76" s="453"/>
      <c r="G76" s="185" t="s">
        <v>518</v>
      </c>
      <c r="H76" s="302"/>
      <c r="I76" s="185" t="s">
        <v>519</v>
      </c>
      <c r="J76" s="185"/>
      <c r="K76" s="365"/>
      <c r="L76" s="365"/>
    </row>
    <row r="77" spans="1:12" x14ac:dyDescent="0.2">
      <c r="A77" s="365" t="s">
        <v>522</v>
      </c>
      <c r="B77" s="365"/>
      <c r="C77" s="305"/>
      <c r="D77" s="306" t="s">
        <v>517</v>
      </c>
      <c r="E77" s="453"/>
      <c r="F77" s="453"/>
      <c r="G77" s="185" t="s">
        <v>518</v>
      </c>
      <c r="H77" s="302"/>
      <c r="I77" s="185" t="s">
        <v>519</v>
      </c>
      <c r="J77" s="185"/>
      <c r="K77" s="365"/>
      <c r="L77" s="365"/>
    </row>
    <row r="78" spans="1:12" x14ac:dyDescent="0.2">
      <c r="A78" s="365" t="s">
        <v>520</v>
      </c>
      <c r="B78" s="385" t="s">
        <v>517</v>
      </c>
      <c r="C78" s="304">
        <v>1</v>
      </c>
      <c r="D78" s="185" t="s">
        <v>809</v>
      </c>
      <c r="E78" s="453"/>
      <c r="F78" s="453"/>
      <c r="G78" s="185" t="s">
        <v>518</v>
      </c>
      <c r="H78" s="302"/>
      <c r="I78" s="185" t="s">
        <v>519</v>
      </c>
      <c r="J78" s="185"/>
      <c r="K78" s="365"/>
      <c r="L78" s="365"/>
    </row>
    <row r="79" spans="1:12" x14ac:dyDescent="0.2">
      <c r="A79" s="365" t="s">
        <v>523</v>
      </c>
      <c r="B79" s="365"/>
      <c r="C79" s="307"/>
      <c r="D79" s="306" t="s">
        <v>517</v>
      </c>
      <c r="E79" s="453"/>
      <c r="F79" s="453"/>
      <c r="G79" s="185" t="s">
        <v>518</v>
      </c>
      <c r="H79" s="302"/>
      <c r="I79" s="185" t="s">
        <v>519</v>
      </c>
      <c r="J79" s="185"/>
      <c r="K79" s="365"/>
      <c r="L79" s="365"/>
    </row>
    <row r="80" spans="1:12" x14ac:dyDescent="0.2">
      <c r="A80" s="365" t="s">
        <v>524</v>
      </c>
      <c r="B80" s="365"/>
      <c r="C80" s="307"/>
      <c r="D80" s="306" t="s">
        <v>517</v>
      </c>
      <c r="E80" s="453"/>
      <c r="F80" s="453"/>
      <c r="G80" s="185" t="s">
        <v>518</v>
      </c>
      <c r="H80" s="302"/>
      <c r="I80" s="185" t="s">
        <v>519</v>
      </c>
      <c r="J80" s="185"/>
      <c r="K80" s="365"/>
      <c r="L80" s="365"/>
    </row>
    <row r="81" spans="1:12" x14ac:dyDescent="0.2">
      <c r="A81" s="365"/>
      <c r="B81" s="385" t="s">
        <v>517</v>
      </c>
      <c r="C81" s="304">
        <v>2</v>
      </c>
      <c r="D81" s="185" t="s">
        <v>810</v>
      </c>
      <c r="E81" s="453"/>
      <c r="F81" s="453"/>
      <c r="G81" s="185" t="s">
        <v>518</v>
      </c>
      <c r="H81" s="302"/>
      <c r="I81" s="185" t="s">
        <v>519</v>
      </c>
      <c r="J81" s="185"/>
      <c r="K81" s="365"/>
      <c r="L81" s="365"/>
    </row>
    <row r="82" spans="1:12" x14ac:dyDescent="0.2">
      <c r="A82" s="365" t="s">
        <v>525</v>
      </c>
      <c r="B82" s="365"/>
      <c r="C82" s="307"/>
      <c r="D82" s="306" t="s">
        <v>517</v>
      </c>
      <c r="E82" s="453"/>
      <c r="F82" s="453"/>
      <c r="G82" s="185" t="s">
        <v>518</v>
      </c>
      <c r="H82" s="302"/>
      <c r="I82" s="185" t="s">
        <v>519</v>
      </c>
      <c r="J82" s="185"/>
      <c r="K82" s="365"/>
      <c r="L82" s="365"/>
    </row>
    <row r="83" spans="1:12" x14ac:dyDescent="0.2">
      <c r="A83" s="365" t="s">
        <v>525</v>
      </c>
      <c r="B83" s="365"/>
      <c r="C83" s="307"/>
      <c r="D83" s="306" t="s">
        <v>517</v>
      </c>
      <c r="E83" s="453"/>
      <c r="F83" s="453"/>
      <c r="G83" s="185" t="s">
        <v>518</v>
      </c>
      <c r="H83" s="302"/>
      <c r="I83" s="185" t="s">
        <v>519</v>
      </c>
      <c r="J83" s="185"/>
      <c r="K83" s="365"/>
      <c r="L83" s="365"/>
    </row>
    <row r="84" spans="1:12" x14ac:dyDescent="0.2">
      <c r="A84" s="365" t="s">
        <v>516</v>
      </c>
      <c r="B84" s="385" t="s">
        <v>517</v>
      </c>
      <c r="C84" s="304">
        <v>3</v>
      </c>
      <c r="D84" s="185" t="s">
        <v>810</v>
      </c>
      <c r="E84" s="453"/>
      <c r="F84" s="453"/>
      <c r="G84" s="185" t="s">
        <v>518</v>
      </c>
      <c r="H84" s="302"/>
      <c r="I84" s="185" t="s">
        <v>519</v>
      </c>
      <c r="J84" s="185"/>
      <c r="K84" s="365"/>
      <c r="L84" s="365"/>
    </row>
    <row r="85" spans="1:12" x14ac:dyDescent="0.2">
      <c r="A85" s="365" t="s">
        <v>525</v>
      </c>
      <c r="B85" s="365"/>
      <c r="C85" s="307"/>
      <c r="D85" s="306" t="s">
        <v>517</v>
      </c>
      <c r="E85" s="453"/>
      <c r="F85" s="453"/>
      <c r="G85" s="185" t="s">
        <v>518</v>
      </c>
      <c r="H85" s="302"/>
      <c r="I85" s="185" t="s">
        <v>519</v>
      </c>
      <c r="J85" s="185"/>
      <c r="K85" s="365"/>
      <c r="L85" s="365"/>
    </row>
    <row r="86" spans="1:12" x14ac:dyDescent="0.2">
      <c r="A86" s="365" t="s">
        <v>525</v>
      </c>
      <c r="B86" s="365"/>
      <c r="C86" s="307"/>
      <c r="D86" s="306" t="s">
        <v>517</v>
      </c>
      <c r="E86" s="453"/>
      <c r="F86" s="453"/>
      <c r="G86" s="185" t="s">
        <v>518</v>
      </c>
      <c r="H86" s="302"/>
      <c r="I86" s="185" t="s">
        <v>519</v>
      </c>
      <c r="J86" s="185"/>
      <c r="K86" s="365"/>
      <c r="L86" s="365"/>
    </row>
    <row r="87" spans="1:12" x14ac:dyDescent="0.2">
      <c r="A87" s="365" t="s">
        <v>521</v>
      </c>
      <c r="B87" s="385" t="s">
        <v>517</v>
      </c>
      <c r="C87" s="304">
        <v>4</v>
      </c>
      <c r="D87" s="185" t="s">
        <v>810</v>
      </c>
      <c r="E87" s="453"/>
      <c r="F87" s="453"/>
      <c r="G87" s="185" t="s">
        <v>518</v>
      </c>
      <c r="H87" s="302"/>
      <c r="I87" s="185" t="s">
        <v>519</v>
      </c>
      <c r="J87" s="185"/>
      <c r="K87" s="365"/>
      <c r="L87" s="365"/>
    </row>
    <row r="88" spans="1:12" x14ac:dyDescent="0.2">
      <c r="A88" s="365" t="s">
        <v>525</v>
      </c>
      <c r="B88" s="365"/>
      <c r="C88" s="185"/>
      <c r="D88" s="306" t="s">
        <v>517</v>
      </c>
      <c r="E88" s="453"/>
      <c r="F88" s="453"/>
      <c r="G88" s="185" t="s">
        <v>518</v>
      </c>
      <c r="H88" s="302"/>
      <c r="I88" s="185" t="s">
        <v>519</v>
      </c>
      <c r="J88" s="185"/>
      <c r="K88" s="365"/>
      <c r="L88" s="365"/>
    </row>
    <row r="89" spans="1:12" x14ac:dyDescent="0.2">
      <c r="A89" s="365" t="s">
        <v>525</v>
      </c>
      <c r="B89" s="365"/>
      <c r="C89" s="185"/>
      <c r="D89" s="306" t="s">
        <v>517</v>
      </c>
      <c r="E89" s="453"/>
      <c r="F89" s="453"/>
      <c r="G89" s="185" t="s">
        <v>518</v>
      </c>
      <c r="H89" s="302"/>
      <c r="I89" s="185" t="s">
        <v>519</v>
      </c>
      <c r="J89" s="185"/>
      <c r="K89" s="365"/>
      <c r="L89" s="365"/>
    </row>
    <row r="90" spans="1:12" x14ac:dyDescent="0.2">
      <c r="A90" s="365"/>
      <c r="B90" s="365"/>
      <c r="C90" s="185"/>
      <c r="D90" s="306"/>
      <c r="E90" s="308"/>
      <c r="F90" s="309"/>
      <c r="G90" s="286"/>
      <c r="H90" s="310"/>
      <c r="I90" s="365"/>
      <c r="J90" s="365"/>
      <c r="K90" s="365"/>
      <c r="L90" s="365"/>
    </row>
    <row r="91" spans="1:12" x14ac:dyDescent="0.2">
      <c r="A91" s="365" t="s">
        <v>527</v>
      </c>
      <c r="B91" s="365"/>
      <c r="C91" s="185"/>
      <c r="D91" s="306" t="s">
        <v>517</v>
      </c>
      <c r="E91" s="453"/>
      <c r="F91" s="453"/>
      <c r="G91" s="185" t="s">
        <v>518</v>
      </c>
      <c r="H91" s="302"/>
      <c r="I91" s="185" t="s">
        <v>519</v>
      </c>
      <c r="J91" s="185"/>
      <c r="K91" s="365"/>
      <c r="L91" s="365"/>
    </row>
    <row r="92" spans="1:12" x14ac:dyDescent="0.2">
      <c r="A92" s="365"/>
      <c r="B92" s="365"/>
      <c r="C92" s="185"/>
      <c r="D92" s="306" t="s">
        <v>517</v>
      </c>
      <c r="E92" s="453"/>
      <c r="F92" s="453"/>
      <c r="G92" s="185" t="s">
        <v>518</v>
      </c>
      <c r="H92" s="302"/>
      <c r="I92" s="185" t="s">
        <v>519</v>
      </c>
      <c r="J92" s="185"/>
      <c r="K92" s="365"/>
      <c r="L92" s="365"/>
    </row>
    <row r="93" spans="1:12" x14ac:dyDescent="0.2">
      <c r="A93" s="373"/>
      <c r="B93" s="373"/>
      <c r="C93" s="285"/>
      <c r="D93" s="311" t="s">
        <v>517</v>
      </c>
      <c r="E93" s="460"/>
      <c r="F93" s="460"/>
      <c r="G93" s="285" t="s">
        <v>518</v>
      </c>
      <c r="H93" s="303"/>
      <c r="I93" s="285" t="s">
        <v>519</v>
      </c>
      <c r="J93" s="285"/>
      <c r="K93" s="365"/>
      <c r="L93" s="365"/>
    </row>
    <row r="94" spans="1:12" x14ac:dyDescent="0.2">
      <c r="A94" s="365" t="s">
        <v>966</v>
      </c>
      <c r="B94" s="365"/>
      <c r="C94" s="284"/>
      <c r="D94" s="312" t="s">
        <v>437</v>
      </c>
      <c r="E94" s="313" t="s">
        <v>528</v>
      </c>
      <c r="F94" s="314"/>
      <c r="G94" s="312" t="s">
        <v>437</v>
      </c>
      <c r="H94" s="185" t="s">
        <v>529</v>
      </c>
      <c r="I94" s="185"/>
      <c r="J94" s="185"/>
      <c r="K94" s="185"/>
      <c r="L94" s="185"/>
    </row>
    <row r="95" spans="1:12" x14ac:dyDescent="0.2">
      <c r="A95" s="365"/>
      <c r="B95" s="365"/>
      <c r="C95" s="428" t="s">
        <v>437</v>
      </c>
      <c r="D95" s="185" t="s">
        <v>941</v>
      </c>
      <c r="E95" s="293"/>
      <c r="F95" s="284" t="s">
        <v>942</v>
      </c>
      <c r="G95" s="428" t="s">
        <v>437</v>
      </c>
      <c r="H95" s="185" t="s">
        <v>943</v>
      </c>
      <c r="I95" s="293"/>
      <c r="J95" s="185" t="s">
        <v>942</v>
      </c>
      <c r="K95" s="185"/>
      <c r="L95" s="185"/>
    </row>
    <row r="96" spans="1:12" x14ac:dyDescent="0.2">
      <c r="A96" s="373" t="s">
        <v>525</v>
      </c>
      <c r="B96" s="373"/>
      <c r="C96" s="432" t="s">
        <v>437</v>
      </c>
      <c r="D96" s="285" t="s">
        <v>530</v>
      </c>
      <c r="E96" s="285"/>
      <c r="F96" s="285"/>
      <c r="G96" s="432" t="s">
        <v>437</v>
      </c>
      <c r="H96" s="311" t="s">
        <v>944</v>
      </c>
      <c r="I96" s="480" t="s">
        <v>523</v>
      </c>
      <c r="J96" s="478"/>
      <c r="K96" s="479"/>
      <c r="L96" s="185" t="s">
        <v>870</v>
      </c>
    </row>
    <row r="97" spans="1:12" x14ac:dyDescent="0.2">
      <c r="A97" s="365" t="s">
        <v>365</v>
      </c>
      <c r="B97" s="365"/>
      <c r="C97" s="365"/>
      <c r="D97" s="365"/>
      <c r="E97" s="365"/>
      <c r="F97" s="365"/>
      <c r="G97" s="365"/>
      <c r="H97" s="365"/>
      <c r="I97" s="375"/>
      <c r="J97" s="375"/>
      <c r="K97" s="365"/>
      <c r="L97" s="365"/>
    </row>
    <row r="98" spans="1:12" x14ac:dyDescent="0.2">
      <c r="A98" s="287"/>
      <c r="B98" s="293"/>
      <c r="C98" s="284" t="s">
        <v>803</v>
      </c>
      <c r="D98" s="287"/>
      <c r="E98" s="284" t="s">
        <v>804</v>
      </c>
      <c r="F98" s="287"/>
      <c r="G98" s="185" t="s">
        <v>915</v>
      </c>
      <c r="H98" s="306" t="s">
        <v>916</v>
      </c>
      <c r="I98" s="454"/>
      <c r="J98" s="455"/>
      <c r="K98" s="456"/>
      <c r="L98" s="185" t="s">
        <v>870</v>
      </c>
    </row>
    <row r="99" spans="1:12" x14ac:dyDescent="0.2">
      <c r="A99" s="287"/>
      <c r="B99" s="293"/>
      <c r="C99" s="284" t="s">
        <v>803</v>
      </c>
      <c r="D99" s="287"/>
      <c r="E99" s="284" t="s">
        <v>804</v>
      </c>
      <c r="F99" s="287"/>
      <c r="G99" s="185" t="s">
        <v>915</v>
      </c>
      <c r="H99" s="306" t="s">
        <v>916</v>
      </c>
      <c r="I99" s="429"/>
      <c r="J99" s="431"/>
      <c r="K99" s="430"/>
      <c r="L99" s="185"/>
    </row>
    <row r="100" spans="1:12" x14ac:dyDescent="0.2">
      <c r="A100" s="287"/>
      <c r="B100" s="293"/>
      <c r="C100" s="284" t="s">
        <v>803</v>
      </c>
      <c r="D100" s="287"/>
      <c r="E100" s="284" t="s">
        <v>804</v>
      </c>
      <c r="F100" s="287"/>
      <c r="G100" s="185" t="s">
        <v>915</v>
      </c>
      <c r="H100" s="306" t="s">
        <v>916</v>
      </c>
      <c r="I100" s="454"/>
      <c r="J100" s="455"/>
      <c r="K100" s="456"/>
      <c r="L100" s="185" t="s">
        <v>870</v>
      </c>
    </row>
    <row r="101" spans="1:12" x14ac:dyDescent="0.2">
      <c r="A101" s="315"/>
      <c r="B101" s="316"/>
      <c r="C101" s="301" t="s">
        <v>803</v>
      </c>
      <c r="D101" s="315"/>
      <c r="E101" s="301" t="s">
        <v>804</v>
      </c>
      <c r="F101" s="315"/>
      <c r="G101" s="285" t="s">
        <v>915</v>
      </c>
      <c r="H101" s="311" t="s">
        <v>916</v>
      </c>
      <c r="I101" s="477"/>
      <c r="J101" s="478"/>
      <c r="K101" s="479"/>
      <c r="L101" s="185" t="s">
        <v>870</v>
      </c>
    </row>
    <row r="102" spans="1:12" x14ac:dyDescent="0.2">
      <c r="A102" s="365" t="s">
        <v>967</v>
      </c>
      <c r="B102" s="365"/>
      <c r="C102" s="365"/>
      <c r="D102" s="365"/>
      <c r="E102" s="365"/>
      <c r="F102" s="365"/>
      <c r="G102" s="365"/>
      <c r="H102" s="365"/>
      <c r="I102" s="365"/>
      <c r="J102" s="365"/>
      <c r="K102" s="365"/>
      <c r="L102" s="365"/>
    </row>
    <row r="103" spans="1:12" x14ac:dyDescent="0.2">
      <c r="A103" s="365" t="s">
        <v>538</v>
      </c>
      <c r="B103" s="365"/>
      <c r="C103" s="365"/>
      <c r="D103" s="428" t="s">
        <v>437</v>
      </c>
      <c r="E103" s="185" t="s">
        <v>540</v>
      </c>
      <c r="F103" s="428" t="s">
        <v>437</v>
      </c>
      <c r="G103" s="185" t="s">
        <v>541</v>
      </c>
      <c r="H103" s="185"/>
      <c r="I103" s="428" t="s">
        <v>437</v>
      </c>
      <c r="J103" s="185" t="s">
        <v>534</v>
      </c>
      <c r="K103" s="185"/>
      <c r="L103" s="365"/>
    </row>
    <row r="104" spans="1:12" x14ac:dyDescent="0.2">
      <c r="A104" s="365" t="s">
        <v>542</v>
      </c>
      <c r="B104" s="365"/>
      <c r="C104" s="365"/>
      <c r="D104" s="428" t="s">
        <v>437</v>
      </c>
      <c r="E104" s="185" t="s">
        <v>539</v>
      </c>
      <c r="F104" s="428" t="s">
        <v>437</v>
      </c>
      <c r="G104" s="185" t="s">
        <v>238</v>
      </c>
      <c r="H104" s="185"/>
      <c r="I104" s="185"/>
      <c r="J104" s="185"/>
      <c r="K104" s="185"/>
      <c r="L104" s="365"/>
    </row>
    <row r="105" spans="1:12" x14ac:dyDescent="0.2">
      <c r="A105" s="372" t="s">
        <v>778</v>
      </c>
      <c r="B105" s="428"/>
      <c r="C105" s="293"/>
      <c r="D105" s="284" t="s">
        <v>803</v>
      </c>
      <c r="E105" s="287"/>
      <c r="F105" s="284" t="s">
        <v>804</v>
      </c>
      <c r="G105" s="287"/>
      <c r="H105" s="284" t="s">
        <v>947</v>
      </c>
      <c r="I105" s="458"/>
      <c r="J105" s="459"/>
      <c r="K105" s="456"/>
      <c r="L105" s="365" t="s">
        <v>898</v>
      </c>
    </row>
    <row r="106" spans="1:12" x14ac:dyDescent="0.2">
      <c r="A106" s="365" t="s">
        <v>543</v>
      </c>
      <c r="B106" s="312" t="s">
        <v>437</v>
      </c>
      <c r="C106" s="185" t="s">
        <v>544</v>
      </c>
      <c r="D106" s="185"/>
      <c r="E106" s="312"/>
      <c r="F106" s="185" t="s">
        <v>802</v>
      </c>
      <c r="G106" s="185"/>
      <c r="H106" s="454"/>
      <c r="I106" s="455"/>
      <c r="J106" s="456"/>
      <c r="K106" s="185" t="s">
        <v>536</v>
      </c>
      <c r="L106" s="365"/>
    </row>
    <row r="107" spans="1:12" x14ac:dyDescent="0.2">
      <c r="A107" s="365" t="s">
        <v>545</v>
      </c>
      <c r="B107" s="185"/>
      <c r="C107" s="185"/>
      <c r="D107" s="428" t="s">
        <v>437</v>
      </c>
      <c r="E107" s="185" t="s">
        <v>539</v>
      </c>
      <c r="F107" s="428" t="s">
        <v>437</v>
      </c>
      <c r="G107" s="185" t="s">
        <v>534</v>
      </c>
      <c r="H107" s="185"/>
      <c r="I107" s="185"/>
      <c r="J107" s="185"/>
      <c r="K107" s="185"/>
      <c r="L107" s="365"/>
    </row>
    <row r="108" spans="1:12" x14ac:dyDescent="0.2">
      <c r="A108" s="365" t="s">
        <v>546</v>
      </c>
      <c r="B108" s="185"/>
      <c r="C108" s="185"/>
      <c r="D108" s="428" t="s">
        <v>437</v>
      </c>
      <c r="E108" s="185" t="s">
        <v>539</v>
      </c>
      <c r="F108" s="428" t="s">
        <v>437</v>
      </c>
      <c r="G108" s="185" t="s">
        <v>534</v>
      </c>
      <c r="H108" s="185"/>
      <c r="I108" s="185"/>
      <c r="J108" s="185"/>
      <c r="K108" s="185"/>
      <c r="L108" s="365"/>
    </row>
    <row r="109" spans="1:12" x14ac:dyDescent="0.2">
      <c r="A109" s="372" t="s">
        <v>778</v>
      </c>
      <c r="B109" s="428"/>
      <c r="C109" s="293"/>
      <c r="D109" s="284" t="s">
        <v>803</v>
      </c>
      <c r="E109" s="287"/>
      <c r="F109" s="284" t="s">
        <v>804</v>
      </c>
      <c r="G109" s="287"/>
      <c r="H109" s="284" t="s">
        <v>947</v>
      </c>
      <c r="I109" s="458"/>
      <c r="J109" s="459"/>
      <c r="K109" s="456"/>
      <c r="L109" s="365" t="s">
        <v>898</v>
      </c>
    </row>
    <row r="110" spans="1:12" x14ac:dyDescent="0.2">
      <c r="A110" s="365" t="s">
        <v>543</v>
      </c>
      <c r="B110" s="312" t="s">
        <v>437</v>
      </c>
      <c r="C110" s="185" t="s">
        <v>544</v>
      </c>
      <c r="D110" s="185"/>
      <c r="E110" s="312" t="s">
        <v>437</v>
      </c>
      <c r="F110" s="185" t="s">
        <v>802</v>
      </c>
      <c r="G110" s="185"/>
      <c r="H110" s="454"/>
      <c r="I110" s="455"/>
      <c r="J110" s="456"/>
      <c r="K110" s="185" t="s">
        <v>536</v>
      </c>
      <c r="L110" s="365"/>
    </row>
    <row r="111" spans="1:12" x14ac:dyDescent="0.2">
      <c r="A111" s="365" t="s">
        <v>547</v>
      </c>
      <c r="B111" s="365"/>
      <c r="C111" s="365"/>
      <c r="D111" s="185"/>
      <c r="E111" s="312" t="s">
        <v>437</v>
      </c>
      <c r="F111" s="185" t="s">
        <v>539</v>
      </c>
      <c r="G111" s="428" t="s">
        <v>437</v>
      </c>
      <c r="H111" s="185" t="s">
        <v>534</v>
      </c>
      <c r="I111" s="185"/>
      <c r="J111" s="185"/>
      <c r="K111" s="185"/>
      <c r="L111" s="365"/>
    </row>
    <row r="112" spans="1:12" x14ac:dyDescent="0.2">
      <c r="A112" s="373" t="s">
        <v>548</v>
      </c>
      <c r="B112" s="373"/>
      <c r="C112" s="373"/>
      <c r="D112" s="285"/>
      <c r="E112" s="432" t="s">
        <v>437</v>
      </c>
      <c r="F112" s="285" t="s">
        <v>539</v>
      </c>
      <c r="G112" s="432" t="s">
        <v>437</v>
      </c>
      <c r="H112" s="285" t="s">
        <v>534</v>
      </c>
      <c r="I112" s="432" t="s">
        <v>437</v>
      </c>
      <c r="J112" s="285" t="s">
        <v>549</v>
      </c>
      <c r="K112" s="185"/>
      <c r="L112" s="365"/>
    </row>
    <row r="113" spans="1:17" x14ac:dyDescent="0.2">
      <c r="A113" s="365" t="s">
        <v>351</v>
      </c>
      <c r="B113" s="365"/>
      <c r="C113" s="365"/>
      <c r="D113" s="365"/>
      <c r="E113" s="365"/>
      <c r="F113" s="365"/>
      <c r="G113" s="365"/>
      <c r="H113" s="365"/>
      <c r="I113" s="365"/>
      <c r="J113" s="365"/>
      <c r="K113" s="365"/>
      <c r="L113" s="365"/>
    </row>
    <row r="114" spans="1:17" x14ac:dyDescent="0.2">
      <c r="A114" s="454"/>
      <c r="B114" s="455"/>
      <c r="C114" s="455"/>
      <c r="D114" s="455"/>
      <c r="E114" s="455"/>
      <c r="F114" s="455"/>
      <c r="G114" s="455"/>
      <c r="H114" s="455"/>
      <c r="I114" s="455"/>
      <c r="J114" s="455"/>
      <c r="K114" s="456"/>
      <c r="L114" s="365"/>
    </row>
    <row r="115" spans="1:17" x14ac:dyDescent="0.2">
      <c r="A115" s="454"/>
      <c r="B115" s="455"/>
      <c r="C115" s="455"/>
      <c r="D115" s="455"/>
      <c r="E115" s="455"/>
      <c r="F115" s="455"/>
      <c r="G115" s="455"/>
      <c r="H115" s="455"/>
      <c r="I115" s="455"/>
      <c r="J115" s="455"/>
      <c r="K115" s="456"/>
      <c r="L115" s="365"/>
    </row>
    <row r="116" spans="1:17" x14ac:dyDescent="0.2">
      <c r="A116" s="454"/>
      <c r="B116" s="455"/>
      <c r="C116" s="455"/>
      <c r="D116" s="455"/>
      <c r="E116" s="455"/>
      <c r="F116" s="455"/>
      <c r="G116" s="455"/>
      <c r="H116" s="455"/>
      <c r="I116" s="455"/>
      <c r="J116" s="455"/>
      <c r="K116" s="456"/>
      <c r="L116" s="365"/>
    </row>
    <row r="117" spans="1:17" x14ac:dyDescent="0.2">
      <c r="A117" s="454"/>
      <c r="B117" s="455"/>
      <c r="C117" s="455"/>
      <c r="D117" s="455"/>
      <c r="E117" s="455"/>
      <c r="F117" s="455"/>
      <c r="G117" s="455"/>
      <c r="H117" s="455"/>
      <c r="I117" s="455"/>
      <c r="J117" s="455"/>
      <c r="K117" s="456"/>
      <c r="L117" s="365"/>
    </row>
    <row r="118" spans="1:17" x14ac:dyDescent="0.2">
      <c r="A118" s="285"/>
      <c r="B118" s="285"/>
      <c r="C118" s="285"/>
      <c r="D118" s="285"/>
      <c r="E118" s="285"/>
      <c r="F118" s="285"/>
      <c r="G118" s="285"/>
      <c r="H118" s="285"/>
      <c r="I118" s="285"/>
      <c r="J118" s="185"/>
      <c r="K118" s="185"/>
      <c r="L118" s="365"/>
    </row>
    <row r="119" spans="1:17" x14ac:dyDescent="0.2">
      <c r="A119" s="185"/>
      <c r="B119" s="185"/>
      <c r="C119" s="185"/>
      <c r="D119" s="185"/>
      <c r="E119" s="185"/>
      <c r="F119" s="185"/>
      <c r="G119" s="185"/>
      <c r="H119" s="185"/>
      <c r="I119" s="185"/>
      <c r="J119" s="185"/>
      <c r="K119" s="185"/>
      <c r="L119" s="365"/>
    </row>
    <row r="120" spans="1:17" ht="16.5" x14ac:dyDescent="0.2">
      <c r="A120" s="365"/>
      <c r="B120" s="365"/>
      <c r="C120" s="365"/>
      <c r="D120" s="365"/>
      <c r="E120" s="365"/>
      <c r="F120" s="365"/>
      <c r="G120" s="365"/>
      <c r="H120" s="366" t="s">
        <v>979</v>
      </c>
      <c r="I120" s="365"/>
      <c r="J120" s="367" t="s">
        <v>980</v>
      </c>
      <c r="K120" s="365"/>
      <c r="L120" s="365"/>
    </row>
    <row r="121" spans="1:17" x14ac:dyDescent="0.2">
      <c r="A121" s="365"/>
      <c r="B121" s="365"/>
      <c r="C121" s="365"/>
      <c r="D121" s="365"/>
      <c r="E121" s="365" t="s">
        <v>352</v>
      </c>
      <c r="F121" s="365"/>
      <c r="G121" s="365"/>
      <c r="H121" s="365"/>
      <c r="I121" s="365"/>
      <c r="J121" s="365"/>
      <c r="K121" s="365"/>
      <c r="L121" s="365"/>
    </row>
    <row r="122" spans="1:17" x14ac:dyDescent="0.2">
      <c r="A122" s="373" t="s">
        <v>353</v>
      </c>
      <c r="B122" s="373"/>
      <c r="C122" s="373"/>
      <c r="D122" s="373"/>
      <c r="E122" s="373"/>
      <c r="F122" s="373"/>
      <c r="G122" s="373"/>
      <c r="H122" s="373"/>
      <c r="I122" s="373"/>
      <c r="J122" s="373"/>
      <c r="K122" s="365"/>
      <c r="L122" s="365"/>
    </row>
    <row r="123" spans="1:17" x14ac:dyDescent="0.2">
      <c r="A123" s="365" t="s">
        <v>968</v>
      </c>
      <c r="B123" s="365"/>
      <c r="C123" s="365"/>
      <c r="D123" s="365"/>
      <c r="E123" s="365"/>
      <c r="F123" s="365"/>
      <c r="G123" s="365"/>
      <c r="H123" s="365"/>
      <c r="I123" s="365"/>
      <c r="J123" s="365"/>
      <c r="K123" s="365"/>
      <c r="L123" s="365"/>
    </row>
    <row r="124" spans="1:17" x14ac:dyDescent="0.2">
      <c r="A124" s="365" t="s">
        <v>550</v>
      </c>
      <c r="B124" s="365"/>
      <c r="C124" s="185"/>
      <c r="D124" s="294" t="s">
        <v>551</v>
      </c>
      <c r="E124" s="317"/>
      <c r="F124" s="185" t="s">
        <v>803</v>
      </c>
      <c r="G124" s="287"/>
      <c r="H124" s="185" t="s">
        <v>804</v>
      </c>
      <c r="I124" s="287"/>
      <c r="J124" s="288" t="s">
        <v>805</v>
      </c>
      <c r="K124" s="185"/>
      <c r="L124" s="185"/>
      <c r="M124" s="139"/>
      <c r="N124" s="139"/>
      <c r="O124" s="139"/>
      <c r="P124" s="139"/>
      <c r="Q124" s="139"/>
    </row>
    <row r="125" spans="1:17" x14ac:dyDescent="0.2">
      <c r="A125" s="365" t="s">
        <v>552</v>
      </c>
      <c r="B125" s="365"/>
      <c r="C125" s="428" t="s">
        <v>437</v>
      </c>
      <c r="D125" s="297"/>
      <c r="E125" s="318"/>
      <c r="F125" s="319" t="s">
        <v>803</v>
      </c>
      <c r="G125" s="287"/>
      <c r="H125" s="185" t="s">
        <v>804</v>
      </c>
      <c r="I125" s="287"/>
      <c r="J125" s="288" t="s">
        <v>805</v>
      </c>
      <c r="K125" s="428"/>
      <c r="L125" s="185" t="s">
        <v>553</v>
      </c>
      <c r="M125" s="139"/>
      <c r="N125" s="139"/>
      <c r="O125" s="139"/>
      <c r="P125" s="139"/>
      <c r="Q125" s="139"/>
    </row>
    <row r="126" spans="1:17" x14ac:dyDescent="0.2">
      <c r="A126" s="365" t="s">
        <v>554</v>
      </c>
      <c r="B126" s="365"/>
      <c r="C126" s="428" t="s">
        <v>437</v>
      </c>
      <c r="D126" s="297"/>
      <c r="E126" s="293"/>
      <c r="F126" s="319" t="s">
        <v>803</v>
      </c>
      <c r="G126" s="287"/>
      <c r="H126" s="185" t="s">
        <v>804</v>
      </c>
      <c r="I126" s="287"/>
      <c r="J126" s="288" t="s">
        <v>805</v>
      </c>
      <c r="K126" s="428"/>
      <c r="L126" s="185" t="s">
        <v>553</v>
      </c>
      <c r="M126" s="139"/>
      <c r="N126" s="139"/>
      <c r="O126" s="139"/>
      <c r="P126" s="139"/>
      <c r="Q126" s="139"/>
    </row>
    <row r="127" spans="1:17" x14ac:dyDescent="0.2">
      <c r="A127" s="365" t="s">
        <v>555</v>
      </c>
      <c r="B127" s="365"/>
      <c r="C127" s="428" t="s">
        <v>437</v>
      </c>
      <c r="D127" s="297"/>
      <c r="E127" s="293"/>
      <c r="F127" s="319" t="s">
        <v>803</v>
      </c>
      <c r="G127" s="287"/>
      <c r="H127" s="185" t="s">
        <v>804</v>
      </c>
      <c r="I127" s="287"/>
      <c r="J127" s="288" t="s">
        <v>805</v>
      </c>
      <c r="K127" s="428"/>
      <c r="L127" s="185" t="s">
        <v>553</v>
      </c>
      <c r="M127" s="139"/>
      <c r="N127" s="139"/>
      <c r="O127" s="139"/>
      <c r="P127" s="139"/>
      <c r="Q127" s="139"/>
    </row>
    <row r="128" spans="1:17" x14ac:dyDescent="0.2">
      <c r="A128" s="373" t="s">
        <v>556</v>
      </c>
      <c r="B128" s="373"/>
      <c r="C128" s="432" t="s">
        <v>437</v>
      </c>
      <c r="D128" s="320"/>
      <c r="E128" s="316"/>
      <c r="F128" s="321" t="s">
        <v>803</v>
      </c>
      <c r="G128" s="315"/>
      <c r="H128" s="285" t="s">
        <v>804</v>
      </c>
      <c r="I128" s="315"/>
      <c r="J128" s="285" t="s">
        <v>805</v>
      </c>
      <c r="K128" s="432"/>
      <c r="L128" s="281" t="s">
        <v>553</v>
      </c>
      <c r="M128" s="139"/>
      <c r="N128" s="139"/>
      <c r="O128" s="139"/>
      <c r="P128" s="139"/>
      <c r="Q128" s="139"/>
    </row>
    <row r="129" spans="1:17" x14ac:dyDescent="0.2">
      <c r="A129" s="365" t="s">
        <v>354</v>
      </c>
      <c r="B129" s="365"/>
      <c r="C129" s="365"/>
      <c r="D129" s="365"/>
      <c r="E129" s="365"/>
      <c r="F129" s="365"/>
      <c r="G129" s="365"/>
      <c r="H129" s="365"/>
      <c r="I129" s="365"/>
      <c r="J129" s="365"/>
      <c r="K129" s="365"/>
      <c r="L129" s="365"/>
      <c r="M129" s="139"/>
      <c r="N129" s="139"/>
      <c r="O129" s="139"/>
      <c r="P129" s="139"/>
      <c r="Q129" s="139"/>
    </row>
    <row r="130" spans="1:17" x14ac:dyDescent="0.2">
      <c r="A130" s="365" t="s">
        <v>355</v>
      </c>
      <c r="B130" s="365"/>
      <c r="C130" s="365"/>
      <c r="D130" s="365"/>
      <c r="E130" s="365"/>
      <c r="F130" s="365"/>
      <c r="G130" s="365"/>
      <c r="H130" s="365"/>
      <c r="I130" s="365"/>
      <c r="J130" s="365"/>
      <c r="K130" s="365"/>
      <c r="L130" s="365"/>
      <c r="M130" s="139"/>
      <c r="N130" s="139"/>
      <c r="O130" s="139"/>
      <c r="P130" s="139"/>
      <c r="Q130" s="139"/>
    </row>
    <row r="131" spans="1:17" x14ac:dyDescent="0.2">
      <c r="A131" s="365" t="s">
        <v>969</v>
      </c>
      <c r="B131" s="365"/>
      <c r="C131" s="428" t="s">
        <v>437</v>
      </c>
      <c r="D131" s="185" t="s">
        <v>434</v>
      </c>
      <c r="E131" s="185"/>
      <c r="F131" s="428" t="s">
        <v>437</v>
      </c>
      <c r="G131" s="185" t="s">
        <v>526</v>
      </c>
      <c r="H131" s="185"/>
      <c r="I131" s="428" t="s">
        <v>437</v>
      </c>
      <c r="J131" s="365" t="s">
        <v>435</v>
      </c>
      <c r="K131" s="365"/>
      <c r="L131" s="365"/>
    </row>
    <row r="132" spans="1:17" x14ac:dyDescent="0.2">
      <c r="A132" s="365" t="s">
        <v>344</v>
      </c>
      <c r="B132" s="365"/>
      <c r="C132" s="185"/>
      <c r="D132" s="454"/>
      <c r="E132" s="455"/>
      <c r="F132" s="455"/>
      <c r="G132" s="455"/>
      <c r="H132" s="455"/>
      <c r="I132" s="456"/>
      <c r="J132" s="365"/>
      <c r="K132" s="365"/>
      <c r="L132" s="365"/>
    </row>
    <row r="133" spans="1:17" x14ac:dyDescent="0.2">
      <c r="A133" s="365" t="s">
        <v>970</v>
      </c>
      <c r="B133" s="365"/>
      <c r="C133" s="306"/>
      <c r="D133" s="428" t="s">
        <v>437</v>
      </c>
      <c r="E133" s="322" t="s">
        <v>532</v>
      </c>
      <c r="F133" s="322"/>
      <c r="G133" s="284"/>
      <c r="H133" s="323"/>
      <c r="I133" s="324" t="s">
        <v>437</v>
      </c>
      <c r="J133" s="365" t="s">
        <v>238</v>
      </c>
      <c r="K133" s="365"/>
      <c r="L133" s="365"/>
    </row>
    <row r="134" spans="1:17" x14ac:dyDescent="0.2">
      <c r="A134" s="365" t="s">
        <v>356</v>
      </c>
      <c r="B134" s="365"/>
      <c r="C134" s="185"/>
      <c r="D134" s="185"/>
      <c r="E134" s="185"/>
      <c r="F134" s="185"/>
      <c r="G134" s="185"/>
      <c r="H134" s="185"/>
      <c r="I134" s="185"/>
      <c r="J134" s="365"/>
      <c r="K134" s="365"/>
      <c r="L134" s="365"/>
    </row>
    <row r="135" spans="1:17" x14ac:dyDescent="0.2">
      <c r="A135" s="365" t="s">
        <v>969</v>
      </c>
      <c r="B135" s="365"/>
      <c r="C135" s="428" t="s">
        <v>437</v>
      </c>
      <c r="D135" s="185" t="s">
        <v>434</v>
      </c>
      <c r="E135" s="185"/>
      <c r="F135" s="428" t="s">
        <v>437</v>
      </c>
      <c r="G135" s="185" t="s">
        <v>526</v>
      </c>
      <c r="H135" s="185"/>
      <c r="I135" s="428" t="s">
        <v>437</v>
      </c>
      <c r="J135" s="365" t="s">
        <v>435</v>
      </c>
      <c r="K135" s="365"/>
      <c r="L135" s="365"/>
    </row>
    <row r="136" spans="1:17" x14ac:dyDescent="0.2">
      <c r="A136" s="365" t="s">
        <v>344</v>
      </c>
      <c r="B136" s="365"/>
      <c r="C136" s="185"/>
      <c r="D136" s="438"/>
      <c r="E136" s="439"/>
      <c r="F136" s="439"/>
      <c r="G136" s="439"/>
      <c r="H136" s="439"/>
      <c r="I136" s="440"/>
      <c r="J136" s="365"/>
      <c r="K136" s="365"/>
      <c r="L136" s="365"/>
    </row>
    <row r="137" spans="1:17" x14ac:dyDescent="0.2">
      <c r="A137" s="365" t="s">
        <v>970</v>
      </c>
      <c r="B137" s="365"/>
      <c r="C137" s="306"/>
      <c r="D137" s="428" t="s">
        <v>437</v>
      </c>
      <c r="E137" s="322" t="s">
        <v>532</v>
      </c>
      <c r="F137" s="322"/>
      <c r="G137" s="284"/>
      <c r="H137" s="323"/>
      <c r="I137" s="324" t="s">
        <v>437</v>
      </c>
      <c r="J137" s="365" t="s">
        <v>238</v>
      </c>
      <c r="K137" s="365"/>
      <c r="L137" s="365"/>
    </row>
    <row r="138" spans="1:17" x14ac:dyDescent="0.2">
      <c r="A138" s="365" t="s">
        <v>357</v>
      </c>
      <c r="B138" s="365"/>
      <c r="C138" s="185"/>
      <c r="D138" s="185"/>
      <c r="E138" s="185"/>
      <c r="F138" s="185"/>
      <c r="G138" s="185"/>
      <c r="H138" s="185"/>
      <c r="I138" s="185"/>
      <c r="J138" s="365"/>
      <c r="K138" s="365"/>
      <c r="L138" s="365"/>
    </row>
    <row r="139" spans="1:17" x14ac:dyDescent="0.2">
      <c r="A139" s="365" t="s">
        <v>969</v>
      </c>
      <c r="B139" s="365"/>
      <c r="C139" s="428" t="s">
        <v>437</v>
      </c>
      <c r="D139" s="185" t="s">
        <v>434</v>
      </c>
      <c r="E139" s="185"/>
      <c r="F139" s="428" t="s">
        <v>437</v>
      </c>
      <c r="G139" s="185" t="s">
        <v>526</v>
      </c>
      <c r="H139" s="185"/>
      <c r="I139" s="428" t="s">
        <v>437</v>
      </c>
      <c r="J139" s="365" t="s">
        <v>435</v>
      </c>
      <c r="K139" s="365"/>
      <c r="L139" s="365"/>
    </row>
    <row r="140" spans="1:17" x14ac:dyDescent="0.2">
      <c r="A140" s="365" t="s">
        <v>344</v>
      </c>
      <c r="B140" s="365"/>
      <c r="C140" s="185"/>
      <c r="D140" s="438"/>
      <c r="E140" s="439"/>
      <c r="F140" s="439"/>
      <c r="G140" s="439"/>
      <c r="H140" s="439"/>
      <c r="I140" s="440"/>
      <c r="J140" s="365"/>
      <c r="K140" s="365"/>
      <c r="L140" s="365"/>
    </row>
    <row r="141" spans="1:17" x14ac:dyDescent="0.2">
      <c r="A141" s="365" t="s">
        <v>970</v>
      </c>
      <c r="B141" s="365"/>
      <c r="C141" s="306"/>
      <c r="D141" s="428" t="s">
        <v>437</v>
      </c>
      <c r="E141" s="322" t="s">
        <v>532</v>
      </c>
      <c r="F141" s="322"/>
      <c r="G141" s="284"/>
      <c r="H141" s="323"/>
      <c r="I141" s="324" t="s">
        <v>437</v>
      </c>
      <c r="J141" s="365" t="s">
        <v>238</v>
      </c>
      <c r="K141" s="365"/>
      <c r="L141" s="365"/>
    </row>
    <row r="142" spans="1:17" x14ac:dyDescent="0.2">
      <c r="A142" s="365" t="s">
        <v>358</v>
      </c>
      <c r="B142" s="365"/>
      <c r="C142" s="185"/>
      <c r="D142" s="185"/>
      <c r="E142" s="185"/>
      <c r="F142" s="185"/>
      <c r="G142" s="185"/>
      <c r="H142" s="185"/>
      <c r="I142" s="185"/>
      <c r="J142" s="365"/>
      <c r="K142" s="365"/>
      <c r="L142" s="365"/>
    </row>
    <row r="143" spans="1:17" x14ac:dyDescent="0.2">
      <c r="A143" s="365" t="s">
        <v>969</v>
      </c>
      <c r="B143" s="365"/>
      <c r="C143" s="428" t="s">
        <v>437</v>
      </c>
      <c r="D143" s="185" t="s">
        <v>434</v>
      </c>
      <c r="E143" s="185"/>
      <c r="F143" s="428" t="s">
        <v>437</v>
      </c>
      <c r="G143" s="185" t="s">
        <v>526</v>
      </c>
      <c r="H143" s="185"/>
      <c r="I143" s="428" t="s">
        <v>437</v>
      </c>
      <c r="J143" s="365" t="s">
        <v>435</v>
      </c>
      <c r="K143" s="365"/>
      <c r="L143" s="365"/>
    </row>
    <row r="144" spans="1:17" x14ac:dyDescent="0.2">
      <c r="A144" s="365" t="s">
        <v>344</v>
      </c>
      <c r="B144" s="365"/>
      <c r="C144" s="185"/>
      <c r="D144" s="438"/>
      <c r="E144" s="439"/>
      <c r="F144" s="439"/>
      <c r="G144" s="439"/>
      <c r="H144" s="439"/>
      <c r="I144" s="440"/>
      <c r="J144" s="365"/>
      <c r="K144" s="365"/>
      <c r="L144" s="365"/>
    </row>
    <row r="145" spans="1:12" x14ac:dyDescent="0.2">
      <c r="A145" s="365" t="s">
        <v>970</v>
      </c>
      <c r="B145" s="365"/>
      <c r="C145" s="306"/>
      <c r="D145" s="428" t="s">
        <v>437</v>
      </c>
      <c r="E145" s="322" t="s">
        <v>532</v>
      </c>
      <c r="F145" s="322"/>
      <c r="G145" s="284"/>
      <c r="H145" s="323"/>
      <c r="I145" s="324" t="s">
        <v>437</v>
      </c>
      <c r="J145" s="365" t="s">
        <v>238</v>
      </c>
      <c r="K145" s="365"/>
      <c r="L145" s="365"/>
    </row>
    <row r="146" spans="1:12" x14ac:dyDescent="0.2">
      <c r="A146" s="365" t="s">
        <v>359</v>
      </c>
      <c r="B146" s="365"/>
      <c r="C146" s="185"/>
      <c r="D146" s="185"/>
      <c r="E146" s="185"/>
      <c r="F146" s="185"/>
      <c r="G146" s="185"/>
      <c r="H146" s="185"/>
      <c r="I146" s="185"/>
      <c r="J146" s="365"/>
      <c r="K146" s="365"/>
      <c r="L146" s="365"/>
    </row>
    <row r="147" spans="1:12" x14ac:dyDescent="0.2">
      <c r="A147" s="365" t="s">
        <v>969</v>
      </c>
      <c r="B147" s="365"/>
      <c r="C147" s="428" t="s">
        <v>437</v>
      </c>
      <c r="D147" s="185" t="s">
        <v>434</v>
      </c>
      <c r="E147" s="185"/>
      <c r="F147" s="428" t="s">
        <v>437</v>
      </c>
      <c r="G147" s="185" t="s">
        <v>526</v>
      </c>
      <c r="H147" s="185"/>
      <c r="I147" s="428" t="s">
        <v>437</v>
      </c>
      <c r="J147" s="365" t="s">
        <v>435</v>
      </c>
      <c r="K147" s="365"/>
      <c r="L147" s="365"/>
    </row>
    <row r="148" spans="1:12" x14ac:dyDescent="0.2">
      <c r="A148" s="365" t="s">
        <v>344</v>
      </c>
      <c r="B148" s="365"/>
      <c r="C148" s="185"/>
      <c r="D148" s="438"/>
      <c r="E148" s="439"/>
      <c r="F148" s="439"/>
      <c r="G148" s="439"/>
      <c r="H148" s="439"/>
      <c r="I148" s="440"/>
      <c r="J148" s="365"/>
      <c r="K148" s="365"/>
      <c r="L148" s="365"/>
    </row>
    <row r="149" spans="1:12" x14ac:dyDescent="0.2">
      <c r="A149" s="365" t="s">
        <v>970</v>
      </c>
      <c r="B149" s="365"/>
      <c r="C149" s="306"/>
      <c r="D149" s="428" t="s">
        <v>437</v>
      </c>
      <c r="E149" s="322" t="s">
        <v>532</v>
      </c>
      <c r="F149" s="322"/>
      <c r="G149" s="284"/>
      <c r="H149" s="323"/>
      <c r="I149" s="324" t="s">
        <v>437</v>
      </c>
      <c r="J149" s="365" t="s">
        <v>238</v>
      </c>
      <c r="K149" s="365"/>
      <c r="L149" s="365"/>
    </row>
    <row r="150" spans="1:12" x14ac:dyDescent="0.2">
      <c r="A150" s="365" t="s">
        <v>360</v>
      </c>
      <c r="B150" s="365"/>
      <c r="C150" s="185"/>
      <c r="D150" s="185"/>
      <c r="E150" s="185"/>
      <c r="F150" s="185"/>
      <c r="G150" s="185"/>
      <c r="H150" s="185"/>
      <c r="I150" s="185"/>
      <c r="J150" s="365"/>
      <c r="K150" s="365"/>
      <c r="L150" s="365"/>
    </row>
    <row r="151" spans="1:12" x14ac:dyDescent="0.2">
      <c r="A151" s="365" t="s">
        <v>969</v>
      </c>
      <c r="B151" s="365"/>
      <c r="C151" s="428" t="s">
        <v>437</v>
      </c>
      <c r="D151" s="185" t="s">
        <v>434</v>
      </c>
      <c r="E151" s="185"/>
      <c r="F151" s="428" t="s">
        <v>437</v>
      </c>
      <c r="G151" s="185" t="s">
        <v>526</v>
      </c>
      <c r="H151" s="185"/>
      <c r="I151" s="428" t="s">
        <v>437</v>
      </c>
      <c r="J151" s="365" t="s">
        <v>435</v>
      </c>
      <c r="K151" s="365"/>
      <c r="L151" s="365"/>
    </row>
    <row r="152" spans="1:12" x14ac:dyDescent="0.2">
      <c r="A152" s="365" t="s">
        <v>344</v>
      </c>
      <c r="B152" s="365"/>
      <c r="C152" s="185"/>
      <c r="D152" s="454"/>
      <c r="E152" s="455"/>
      <c r="F152" s="455"/>
      <c r="G152" s="455"/>
      <c r="H152" s="455"/>
      <c r="I152" s="456"/>
      <c r="J152" s="365"/>
      <c r="K152" s="365"/>
      <c r="L152" s="365"/>
    </row>
    <row r="153" spans="1:12" x14ac:dyDescent="0.2">
      <c r="A153" s="373" t="s">
        <v>970</v>
      </c>
      <c r="B153" s="373"/>
      <c r="C153" s="311"/>
      <c r="D153" s="432" t="s">
        <v>437</v>
      </c>
      <c r="E153" s="325" t="s">
        <v>532</v>
      </c>
      <c r="F153" s="325"/>
      <c r="G153" s="301"/>
      <c r="H153" s="326"/>
      <c r="I153" s="327" t="s">
        <v>437</v>
      </c>
      <c r="J153" s="368" t="s">
        <v>238</v>
      </c>
      <c r="K153" s="365"/>
      <c r="L153" s="365"/>
    </row>
    <row r="154" spans="1:12" x14ac:dyDescent="0.2">
      <c r="A154" s="365" t="s">
        <v>361</v>
      </c>
      <c r="B154" s="365"/>
      <c r="C154" s="365"/>
      <c r="D154" s="365"/>
      <c r="E154" s="365"/>
      <c r="F154" s="365"/>
      <c r="G154" s="365"/>
      <c r="H154" s="365"/>
      <c r="I154" s="365"/>
      <c r="J154" s="365"/>
      <c r="K154" s="365"/>
      <c r="L154" s="365"/>
    </row>
    <row r="155" spans="1:12" x14ac:dyDescent="0.2">
      <c r="A155" s="365" t="s">
        <v>971</v>
      </c>
      <c r="B155" s="365"/>
      <c r="C155" s="365"/>
      <c r="D155" s="428" t="s">
        <v>437</v>
      </c>
      <c r="E155" s="185" t="s">
        <v>535</v>
      </c>
      <c r="F155" s="185"/>
      <c r="G155" s="322"/>
      <c r="H155" s="328" t="s">
        <v>536</v>
      </c>
      <c r="I155" s="185"/>
      <c r="J155" s="185"/>
      <c r="K155" s="185"/>
      <c r="L155" s="185"/>
    </row>
    <row r="156" spans="1:12" x14ac:dyDescent="0.2">
      <c r="A156" s="365" t="s">
        <v>531</v>
      </c>
      <c r="B156" s="365"/>
      <c r="C156" s="365"/>
      <c r="D156" s="428" t="s">
        <v>438</v>
      </c>
      <c r="E156" s="185" t="s">
        <v>537</v>
      </c>
      <c r="F156" s="185"/>
      <c r="G156" s="322"/>
      <c r="H156" s="328" t="s">
        <v>536</v>
      </c>
      <c r="I156" s="185"/>
      <c r="J156" s="185"/>
      <c r="K156" s="185"/>
      <c r="L156" s="185"/>
    </row>
    <row r="157" spans="1:12" x14ac:dyDescent="0.2">
      <c r="A157" s="365" t="s">
        <v>429</v>
      </c>
      <c r="B157" s="365"/>
      <c r="C157" s="365"/>
      <c r="D157" s="428" t="s">
        <v>437</v>
      </c>
      <c r="E157" s="185" t="s">
        <v>238</v>
      </c>
      <c r="F157" s="185"/>
      <c r="G157" s="185"/>
      <c r="H157" s="185"/>
      <c r="I157" s="185"/>
      <c r="J157" s="185"/>
      <c r="K157" s="185"/>
      <c r="L157" s="185"/>
    </row>
    <row r="158" spans="1:12" x14ac:dyDescent="0.2">
      <c r="A158" s="365" t="s">
        <v>972</v>
      </c>
      <c r="B158" s="365"/>
      <c r="C158" s="365"/>
      <c r="D158" s="428" t="s">
        <v>437</v>
      </c>
      <c r="E158" s="322" t="s">
        <v>533</v>
      </c>
      <c r="F158" s="322"/>
      <c r="G158" s="185"/>
      <c r="H158" s="185"/>
      <c r="I158" s="428" t="s">
        <v>438</v>
      </c>
      <c r="J158" s="185" t="s">
        <v>534</v>
      </c>
      <c r="K158" s="185"/>
      <c r="L158" s="185"/>
    </row>
    <row r="159" spans="1:12" x14ac:dyDescent="0.2">
      <c r="A159" s="373"/>
      <c r="B159" s="373"/>
      <c r="C159" s="373"/>
      <c r="D159" s="285"/>
      <c r="E159" s="285"/>
      <c r="F159" s="285"/>
      <c r="G159" s="285"/>
      <c r="H159" s="285"/>
      <c r="I159" s="285"/>
      <c r="J159" s="285"/>
      <c r="K159" s="185"/>
      <c r="L159" s="185"/>
    </row>
    <row r="160" spans="1:12" x14ac:dyDescent="0.2">
      <c r="A160" s="365" t="s">
        <v>973</v>
      </c>
      <c r="B160" s="365"/>
      <c r="C160" s="365"/>
      <c r="D160" s="185"/>
      <c r="E160" s="185"/>
      <c r="F160" s="185"/>
      <c r="G160" s="185"/>
      <c r="H160" s="185"/>
      <c r="I160" s="185"/>
      <c r="J160" s="185"/>
      <c r="K160" s="185"/>
      <c r="L160" s="185"/>
    </row>
    <row r="161" spans="1:12" x14ac:dyDescent="0.2">
      <c r="A161" s="365" t="s">
        <v>557</v>
      </c>
      <c r="B161" s="365"/>
      <c r="C161" s="365"/>
      <c r="D161" s="428" t="s">
        <v>438</v>
      </c>
      <c r="E161" s="185" t="s">
        <v>539</v>
      </c>
      <c r="F161" s="428" t="s">
        <v>438</v>
      </c>
      <c r="G161" s="322" t="s">
        <v>558</v>
      </c>
      <c r="H161" s="322"/>
      <c r="I161" s="185"/>
      <c r="J161" s="185"/>
      <c r="K161" s="185"/>
      <c r="L161" s="185"/>
    </row>
    <row r="162" spans="1:12" x14ac:dyDescent="0.2">
      <c r="A162" s="365"/>
      <c r="B162" s="365"/>
      <c r="C162" s="365"/>
      <c r="D162" s="428" t="s">
        <v>438</v>
      </c>
      <c r="E162" s="185" t="s">
        <v>559</v>
      </c>
      <c r="F162" s="329"/>
      <c r="G162" s="284"/>
      <c r="H162" s="284"/>
      <c r="I162" s="185"/>
      <c r="J162" s="185"/>
      <c r="K162" s="185"/>
      <c r="L162" s="185"/>
    </row>
    <row r="163" spans="1:12" x14ac:dyDescent="0.2">
      <c r="A163" s="365" t="s">
        <v>560</v>
      </c>
      <c r="B163" s="365"/>
      <c r="C163" s="365"/>
      <c r="D163" s="428" t="s">
        <v>438</v>
      </c>
      <c r="E163" s="185" t="s">
        <v>539</v>
      </c>
      <c r="F163" s="428" t="s">
        <v>438</v>
      </c>
      <c r="G163" s="322" t="s">
        <v>558</v>
      </c>
      <c r="H163" s="322"/>
      <c r="I163" s="185"/>
      <c r="J163" s="185"/>
      <c r="K163" s="185"/>
      <c r="L163" s="185"/>
    </row>
    <row r="164" spans="1:12" x14ac:dyDescent="0.2">
      <c r="A164" s="373"/>
      <c r="B164" s="373"/>
      <c r="C164" s="373"/>
      <c r="D164" s="432" t="s">
        <v>437</v>
      </c>
      <c r="E164" s="285" t="s">
        <v>559</v>
      </c>
      <c r="F164" s="330"/>
      <c r="G164" s="301"/>
      <c r="H164" s="301"/>
      <c r="I164" s="301"/>
      <c r="J164" s="301"/>
      <c r="K164" s="185"/>
      <c r="L164" s="185"/>
    </row>
    <row r="165" spans="1:12" x14ac:dyDescent="0.2">
      <c r="A165" s="365" t="s">
        <v>974</v>
      </c>
      <c r="B165" s="365"/>
      <c r="C165" s="365"/>
      <c r="D165" s="185"/>
      <c r="E165" s="185"/>
      <c r="F165" s="185"/>
      <c r="G165" s="185"/>
      <c r="H165" s="185"/>
      <c r="I165" s="185"/>
      <c r="J165" s="185"/>
      <c r="K165" s="185"/>
      <c r="L165" s="185"/>
    </row>
    <row r="166" spans="1:12" x14ac:dyDescent="0.2">
      <c r="A166" s="365" t="s">
        <v>561</v>
      </c>
      <c r="B166" s="365"/>
      <c r="C166" s="365"/>
      <c r="D166" s="428" t="s">
        <v>437</v>
      </c>
      <c r="E166" s="185" t="s">
        <v>539</v>
      </c>
      <c r="F166" s="428" t="s">
        <v>437</v>
      </c>
      <c r="G166" s="284" t="s">
        <v>534</v>
      </c>
      <c r="H166" s="185"/>
      <c r="I166" s="185"/>
      <c r="J166" s="185"/>
      <c r="K166" s="185"/>
      <c r="L166" s="185"/>
    </row>
    <row r="167" spans="1:12" x14ac:dyDescent="0.2">
      <c r="A167" s="365" t="s">
        <v>562</v>
      </c>
      <c r="B167" s="365"/>
      <c r="C167" s="365"/>
      <c r="D167" s="428" t="s">
        <v>437</v>
      </c>
      <c r="E167" s="185" t="s">
        <v>539</v>
      </c>
      <c r="F167" s="428" t="s">
        <v>437</v>
      </c>
      <c r="G167" s="284" t="s">
        <v>534</v>
      </c>
      <c r="H167" s="185"/>
      <c r="I167" s="185"/>
      <c r="J167" s="185"/>
      <c r="K167" s="185"/>
      <c r="L167" s="185"/>
    </row>
    <row r="168" spans="1:12" x14ac:dyDescent="0.2">
      <c r="A168" s="365" t="s">
        <v>563</v>
      </c>
      <c r="B168" s="365"/>
      <c r="C168" s="365"/>
      <c r="D168" s="428" t="s">
        <v>437</v>
      </c>
      <c r="E168" s="185" t="s">
        <v>564</v>
      </c>
      <c r="F168" s="428" t="s">
        <v>437</v>
      </c>
      <c r="G168" s="185" t="s">
        <v>937</v>
      </c>
      <c r="H168" s="297"/>
      <c r="I168" s="293"/>
      <c r="J168" s="185" t="s">
        <v>803</v>
      </c>
      <c r="K168" s="287"/>
      <c r="L168" s="185" t="s">
        <v>938</v>
      </c>
    </row>
    <row r="169" spans="1:12" x14ac:dyDescent="0.2">
      <c r="A169" s="373"/>
      <c r="B169" s="373"/>
      <c r="C169" s="373"/>
      <c r="D169" s="432" t="s">
        <v>437</v>
      </c>
      <c r="E169" s="285" t="s">
        <v>565</v>
      </c>
      <c r="F169" s="285"/>
      <c r="G169" s="285"/>
      <c r="H169" s="285"/>
      <c r="I169" s="285"/>
      <c r="J169" s="285"/>
      <c r="K169" s="185"/>
      <c r="L169" s="185"/>
    </row>
    <row r="170" spans="1:12" x14ac:dyDescent="0.2">
      <c r="A170" s="365" t="s">
        <v>362</v>
      </c>
      <c r="B170" s="185"/>
      <c r="C170" s="185"/>
      <c r="D170" s="185"/>
      <c r="E170" s="185"/>
      <c r="F170" s="185"/>
      <c r="G170" s="185"/>
      <c r="H170" s="185"/>
      <c r="I170" s="185"/>
      <c r="J170" s="185"/>
      <c r="K170" s="185"/>
      <c r="L170" s="185"/>
    </row>
    <row r="171" spans="1:12" x14ac:dyDescent="0.2">
      <c r="A171" s="365"/>
      <c r="B171" s="282"/>
      <c r="C171" s="185"/>
      <c r="D171" s="185"/>
      <c r="E171" s="185"/>
      <c r="F171" s="185"/>
      <c r="G171" s="185"/>
      <c r="H171" s="185"/>
      <c r="I171" s="185"/>
      <c r="J171" s="185"/>
      <c r="K171" s="185"/>
      <c r="L171" s="185"/>
    </row>
    <row r="172" spans="1:12" x14ac:dyDescent="0.2">
      <c r="A172" s="365"/>
      <c r="B172" s="185"/>
      <c r="C172" s="185"/>
      <c r="D172" s="185"/>
      <c r="E172" s="185"/>
      <c r="F172" s="185"/>
      <c r="G172" s="185"/>
      <c r="H172" s="185"/>
      <c r="I172" s="185"/>
      <c r="J172" s="185"/>
      <c r="K172" s="185"/>
      <c r="L172" s="185"/>
    </row>
    <row r="173" spans="1:12" x14ac:dyDescent="0.2">
      <c r="A173" s="386"/>
      <c r="B173" s="373"/>
      <c r="C173" s="373"/>
      <c r="D173" s="373"/>
      <c r="E173" s="373" t="s">
        <v>368</v>
      </c>
      <c r="F173" s="373"/>
      <c r="G173" s="373"/>
      <c r="H173" s="373"/>
      <c r="I173" s="373"/>
      <c r="J173" s="373"/>
      <c r="K173" s="365"/>
      <c r="L173" s="365"/>
    </row>
    <row r="174" spans="1:12" ht="13.5" thickBot="1" x14ac:dyDescent="0.25">
      <c r="A174" s="444" t="s">
        <v>369</v>
      </c>
      <c r="B174" s="444"/>
      <c r="C174" s="444"/>
      <c r="D174" s="444"/>
      <c r="E174" s="365"/>
      <c r="F174" s="365"/>
      <c r="G174" s="365"/>
      <c r="H174" s="365"/>
      <c r="I174" s="365"/>
      <c r="J174" s="365"/>
      <c r="K174" s="365"/>
      <c r="L174" s="365"/>
    </row>
    <row r="175" spans="1:12" ht="38.25" customHeight="1" x14ac:dyDescent="0.2">
      <c r="A175" s="449" t="s">
        <v>371</v>
      </c>
      <c r="B175" s="450"/>
      <c r="C175" s="450" t="s">
        <v>373</v>
      </c>
      <c r="D175" s="450"/>
      <c r="E175" s="450" t="s">
        <v>366</v>
      </c>
      <c r="F175" s="450"/>
      <c r="G175" s="450" t="s">
        <v>372</v>
      </c>
      <c r="H175" s="450"/>
      <c r="I175" s="450" t="s">
        <v>367</v>
      </c>
      <c r="J175" s="475"/>
      <c r="K175" s="365"/>
      <c r="L175" s="365"/>
    </row>
    <row r="176" spans="1:12" x14ac:dyDescent="0.2">
      <c r="A176" s="451"/>
      <c r="B176" s="452"/>
      <c r="C176" s="452"/>
      <c r="D176" s="452"/>
      <c r="E176" s="452"/>
      <c r="F176" s="452"/>
      <c r="G176" s="452"/>
      <c r="H176" s="452"/>
      <c r="I176" s="452"/>
      <c r="J176" s="476"/>
      <c r="K176" s="365"/>
      <c r="L176" s="365"/>
    </row>
    <row r="177" spans="1:12" x14ac:dyDescent="0.2">
      <c r="A177" s="451"/>
      <c r="B177" s="452"/>
      <c r="C177" s="452"/>
      <c r="D177" s="452"/>
      <c r="E177" s="452"/>
      <c r="F177" s="452"/>
      <c r="G177" s="452"/>
      <c r="H177" s="452"/>
      <c r="I177" s="452"/>
      <c r="J177" s="476"/>
      <c r="K177" s="365"/>
      <c r="L177" s="365"/>
    </row>
    <row r="178" spans="1:12" x14ac:dyDescent="0.2">
      <c r="A178" s="461"/>
      <c r="B178" s="445"/>
      <c r="C178" s="463"/>
      <c r="D178" s="463"/>
      <c r="E178" s="445"/>
      <c r="F178" s="445"/>
      <c r="G178" s="445"/>
      <c r="H178" s="445"/>
      <c r="I178" s="445"/>
      <c r="J178" s="446"/>
      <c r="K178" s="185"/>
      <c r="L178" s="365"/>
    </row>
    <row r="179" spans="1:12" x14ac:dyDescent="0.2">
      <c r="A179" s="461"/>
      <c r="B179" s="445"/>
      <c r="C179" s="463"/>
      <c r="D179" s="463"/>
      <c r="E179" s="445"/>
      <c r="F179" s="445"/>
      <c r="G179" s="445"/>
      <c r="H179" s="445"/>
      <c r="I179" s="445"/>
      <c r="J179" s="446"/>
      <c r="K179" s="185"/>
      <c r="L179" s="365"/>
    </row>
    <row r="180" spans="1:12" x14ac:dyDescent="0.2">
      <c r="A180" s="461"/>
      <c r="B180" s="445"/>
      <c r="C180" s="463"/>
      <c r="D180" s="463"/>
      <c r="E180" s="445"/>
      <c r="F180" s="445"/>
      <c r="G180" s="445"/>
      <c r="H180" s="445"/>
      <c r="I180" s="445"/>
      <c r="J180" s="446"/>
      <c r="K180" s="185"/>
      <c r="L180" s="365"/>
    </row>
    <row r="181" spans="1:12" x14ac:dyDescent="0.2">
      <c r="A181" s="461"/>
      <c r="B181" s="445"/>
      <c r="C181" s="463"/>
      <c r="D181" s="463"/>
      <c r="E181" s="445"/>
      <c r="F181" s="445"/>
      <c r="G181" s="445"/>
      <c r="H181" s="445"/>
      <c r="I181" s="445"/>
      <c r="J181" s="446"/>
      <c r="K181" s="185"/>
      <c r="L181" s="365"/>
    </row>
    <row r="182" spans="1:12" x14ac:dyDescent="0.2">
      <c r="A182" s="461"/>
      <c r="B182" s="445"/>
      <c r="C182" s="463"/>
      <c r="D182" s="463"/>
      <c r="E182" s="445"/>
      <c r="F182" s="445"/>
      <c r="G182" s="445"/>
      <c r="H182" s="445"/>
      <c r="I182" s="445"/>
      <c r="J182" s="446"/>
      <c r="K182" s="185"/>
      <c r="L182" s="365"/>
    </row>
    <row r="183" spans="1:12" x14ac:dyDescent="0.2">
      <c r="A183" s="461"/>
      <c r="B183" s="445"/>
      <c r="C183" s="463"/>
      <c r="D183" s="463"/>
      <c r="E183" s="445"/>
      <c r="F183" s="445"/>
      <c r="G183" s="445"/>
      <c r="H183" s="445"/>
      <c r="I183" s="445"/>
      <c r="J183" s="446"/>
      <c r="K183" s="185"/>
      <c r="L183" s="365"/>
    </row>
    <row r="184" spans="1:12" x14ac:dyDescent="0.2">
      <c r="A184" s="461"/>
      <c r="B184" s="445"/>
      <c r="C184" s="463"/>
      <c r="D184" s="463"/>
      <c r="E184" s="445"/>
      <c r="F184" s="445"/>
      <c r="G184" s="445"/>
      <c r="H184" s="445"/>
      <c r="I184" s="445"/>
      <c r="J184" s="446"/>
      <c r="K184" s="185"/>
      <c r="L184" s="365"/>
    </row>
    <row r="185" spans="1:12" x14ac:dyDescent="0.2">
      <c r="A185" s="461"/>
      <c r="B185" s="445"/>
      <c r="C185" s="463"/>
      <c r="D185" s="463"/>
      <c r="E185" s="445"/>
      <c r="F185" s="445"/>
      <c r="G185" s="445"/>
      <c r="H185" s="445"/>
      <c r="I185" s="445"/>
      <c r="J185" s="446"/>
      <c r="K185" s="185"/>
      <c r="L185" s="365"/>
    </row>
    <row r="186" spans="1:12" x14ac:dyDescent="0.2">
      <c r="A186" s="461"/>
      <c r="B186" s="445"/>
      <c r="C186" s="463"/>
      <c r="D186" s="463"/>
      <c r="E186" s="445"/>
      <c r="F186" s="445"/>
      <c r="G186" s="445"/>
      <c r="H186" s="445"/>
      <c r="I186" s="445"/>
      <c r="J186" s="446"/>
      <c r="K186" s="185"/>
      <c r="L186" s="365"/>
    </row>
    <row r="187" spans="1:12" ht="13.5" thickBot="1" x14ac:dyDescent="0.25">
      <c r="A187" s="462"/>
      <c r="B187" s="447"/>
      <c r="C187" s="464"/>
      <c r="D187" s="464"/>
      <c r="E187" s="447"/>
      <c r="F187" s="447"/>
      <c r="G187" s="447"/>
      <c r="H187" s="447"/>
      <c r="I187" s="447"/>
      <c r="J187" s="448"/>
      <c r="K187" s="185"/>
      <c r="L187" s="365"/>
    </row>
    <row r="188" spans="1:12" x14ac:dyDescent="0.2">
      <c r="A188" s="331"/>
      <c r="B188" s="185"/>
      <c r="C188" s="185"/>
      <c r="D188" s="185"/>
      <c r="E188" s="185"/>
      <c r="F188" s="185"/>
      <c r="G188" s="185"/>
      <c r="H188" s="185"/>
      <c r="I188" s="185"/>
      <c r="J188" s="185"/>
      <c r="K188" s="185"/>
      <c r="L188" s="365"/>
    </row>
    <row r="189" spans="1:12" x14ac:dyDescent="0.2">
      <c r="A189" s="185"/>
      <c r="B189" s="185"/>
      <c r="C189" s="185"/>
      <c r="D189" s="185"/>
      <c r="E189" s="185"/>
      <c r="F189" s="185"/>
      <c r="G189" s="185"/>
      <c r="H189" s="185"/>
      <c r="I189" s="185"/>
      <c r="J189" s="185"/>
      <c r="K189" s="185"/>
      <c r="L189" s="365"/>
    </row>
    <row r="190" spans="1:12" x14ac:dyDescent="0.2">
      <c r="A190" s="387" t="s">
        <v>374</v>
      </c>
      <c r="B190" s="365"/>
      <c r="C190" s="365"/>
      <c r="D190" s="365"/>
      <c r="E190" s="365"/>
      <c r="F190" s="365"/>
      <c r="G190" s="365"/>
      <c r="H190" s="365"/>
      <c r="I190" s="365"/>
      <c r="J190" s="365"/>
      <c r="K190" s="365"/>
      <c r="L190" s="365"/>
    </row>
    <row r="191" spans="1:12" x14ac:dyDescent="0.2">
      <c r="A191" s="387" t="s">
        <v>375</v>
      </c>
      <c r="B191" s="365"/>
      <c r="C191" s="365"/>
      <c r="D191" s="365"/>
      <c r="E191" s="365"/>
      <c r="F191" s="365"/>
      <c r="G191" s="365"/>
      <c r="H191" s="365"/>
      <c r="I191" s="365"/>
      <c r="J191" s="365"/>
      <c r="K191" s="365"/>
      <c r="L191" s="365"/>
    </row>
    <row r="192" spans="1:12" x14ac:dyDescent="0.2">
      <c r="A192" s="387" t="s">
        <v>975</v>
      </c>
      <c r="B192" s="365"/>
      <c r="C192" s="365"/>
      <c r="D192" s="365"/>
      <c r="E192" s="365"/>
      <c r="F192" s="365"/>
      <c r="G192" s="365"/>
      <c r="H192" s="365"/>
      <c r="I192" s="365"/>
      <c r="J192" s="365"/>
      <c r="K192" s="365"/>
      <c r="L192" s="365"/>
    </row>
    <row r="193" spans="1:12" x14ac:dyDescent="0.2">
      <c r="A193" s="387" t="s">
        <v>376</v>
      </c>
      <c r="B193" s="365"/>
      <c r="C193" s="365"/>
      <c r="D193" s="365"/>
      <c r="E193" s="365"/>
      <c r="F193" s="365"/>
      <c r="G193" s="365"/>
      <c r="H193" s="365"/>
      <c r="I193" s="365"/>
      <c r="J193" s="365"/>
      <c r="K193" s="365"/>
      <c r="L193" s="365"/>
    </row>
    <row r="194" spans="1:12" x14ac:dyDescent="0.2">
      <c r="A194" s="437" t="s">
        <v>377</v>
      </c>
      <c r="B194" s="437"/>
      <c r="C194" s="437"/>
      <c r="D194" s="437"/>
      <c r="E194" s="437"/>
      <c r="F194" s="437"/>
      <c r="G194" s="437"/>
      <c r="H194" s="437"/>
      <c r="I194" s="437"/>
      <c r="J194" s="437"/>
      <c r="K194" s="365"/>
      <c r="L194" s="365"/>
    </row>
    <row r="195" spans="1:12" x14ac:dyDescent="0.2">
      <c r="A195" s="437"/>
      <c r="B195" s="437"/>
      <c r="C195" s="437"/>
      <c r="D195" s="437"/>
      <c r="E195" s="437"/>
      <c r="F195" s="437"/>
      <c r="G195" s="437"/>
      <c r="H195" s="437"/>
      <c r="I195" s="437"/>
      <c r="J195" s="437"/>
      <c r="K195" s="365"/>
      <c r="L195" s="365"/>
    </row>
    <row r="196" spans="1:12" x14ac:dyDescent="0.2">
      <c r="A196" s="437"/>
      <c r="B196" s="437"/>
      <c r="C196" s="437"/>
      <c r="D196" s="437"/>
      <c r="E196" s="437"/>
      <c r="F196" s="437"/>
      <c r="G196" s="437"/>
      <c r="H196" s="437"/>
      <c r="I196" s="437"/>
      <c r="J196" s="437"/>
      <c r="K196" s="365"/>
      <c r="L196" s="365"/>
    </row>
    <row r="197" spans="1:12" x14ac:dyDescent="0.2">
      <c r="A197" s="387" t="s">
        <v>378</v>
      </c>
      <c r="B197" s="365"/>
      <c r="C197" s="365"/>
      <c r="D197" s="365"/>
      <c r="E197" s="365"/>
      <c r="F197" s="365"/>
      <c r="G197" s="365"/>
      <c r="H197" s="365"/>
      <c r="I197" s="365"/>
      <c r="J197" s="365"/>
      <c r="K197" s="365"/>
      <c r="L197" s="365"/>
    </row>
    <row r="198" spans="1:12" x14ac:dyDescent="0.2">
      <c r="A198" s="387" t="s">
        <v>379</v>
      </c>
      <c r="B198" s="365"/>
      <c r="C198" s="365"/>
      <c r="D198" s="365"/>
      <c r="E198" s="365"/>
      <c r="F198" s="365"/>
      <c r="G198" s="365"/>
      <c r="H198" s="365"/>
      <c r="I198" s="365"/>
      <c r="J198" s="365"/>
      <c r="K198" s="365"/>
      <c r="L198" s="365"/>
    </row>
    <row r="199" spans="1:12" x14ac:dyDescent="0.2">
      <c r="A199" s="387" t="s">
        <v>380</v>
      </c>
      <c r="B199" s="365"/>
      <c r="C199" s="365"/>
      <c r="D199" s="365"/>
      <c r="E199" s="365"/>
      <c r="F199" s="365"/>
      <c r="G199" s="365"/>
      <c r="H199" s="365"/>
      <c r="I199" s="365"/>
      <c r="J199" s="365"/>
      <c r="K199" s="365"/>
      <c r="L199" s="365"/>
    </row>
    <row r="200" spans="1:12" ht="13.5" customHeight="1" x14ac:dyDescent="0.2">
      <c r="A200" s="437" t="s">
        <v>381</v>
      </c>
      <c r="B200" s="437"/>
      <c r="C200" s="437"/>
      <c r="D200" s="437"/>
      <c r="E200" s="437"/>
      <c r="F200" s="437"/>
      <c r="G200" s="437"/>
      <c r="H200" s="437"/>
      <c r="I200" s="437"/>
      <c r="J200" s="437"/>
      <c r="K200" s="388"/>
      <c r="L200" s="388"/>
    </row>
    <row r="201" spans="1:12" x14ac:dyDescent="0.2">
      <c r="A201" s="437"/>
      <c r="B201" s="437"/>
      <c r="C201" s="437"/>
      <c r="D201" s="437"/>
      <c r="E201" s="437"/>
      <c r="F201" s="437"/>
      <c r="G201" s="437"/>
      <c r="H201" s="437"/>
      <c r="I201" s="437"/>
      <c r="J201" s="437"/>
      <c r="K201" s="388"/>
      <c r="L201" s="388"/>
    </row>
    <row r="202" spans="1:12" x14ac:dyDescent="0.2">
      <c r="A202" s="437"/>
      <c r="B202" s="437"/>
      <c r="C202" s="437"/>
      <c r="D202" s="437"/>
      <c r="E202" s="437"/>
      <c r="F202" s="437"/>
      <c r="G202" s="437"/>
      <c r="H202" s="437"/>
      <c r="I202" s="437"/>
      <c r="J202" s="437"/>
      <c r="K202" s="388"/>
      <c r="L202" s="388"/>
    </row>
    <row r="203" spans="1:12" ht="13.5" customHeight="1" x14ac:dyDescent="0.2">
      <c r="A203" s="437" t="s">
        <v>382</v>
      </c>
      <c r="B203" s="437"/>
      <c r="C203" s="437"/>
      <c r="D203" s="437"/>
      <c r="E203" s="437"/>
      <c r="F203" s="437"/>
      <c r="G203" s="437"/>
      <c r="H203" s="437"/>
      <c r="I203" s="437"/>
      <c r="J203" s="437"/>
      <c r="K203" s="388"/>
      <c r="L203" s="388"/>
    </row>
    <row r="204" spans="1:12" x14ac:dyDescent="0.2">
      <c r="A204" s="437"/>
      <c r="B204" s="437"/>
      <c r="C204" s="437"/>
      <c r="D204" s="437"/>
      <c r="E204" s="437"/>
      <c r="F204" s="437"/>
      <c r="G204" s="437"/>
      <c r="H204" s="437"/>
      <c r="I204" s="437"/>
      <c r="J204" s="437"/>
      <c r="K204" s="388"/>
      <c r="L204" s="388"/>
    </row>
    <row r="205" spans="1:12" x14ac:dyDescent="0.2">
      <c r="A205" s="437"/>
      <c r="B205" s="437"/>
      <c r="C205" s="437"/>
      <c r="D205" s="437"/>
      <c r="E205" s="437"/>
      <c r="F205" s="437"/>
      <c r="G205" s="437"/>
      <c r="H205" s="437"/>
      <c r="I205" s="437"/>
      <c r="J205" s="437"/>
      <c r="K205" s="388"/>
      <c r="L205" s="388"/>
    </row>
    <row r="206" spans="1:12" ht="13.5" customHeight="1" x14ac:dyDescent="0.2">
      <c r="A206" s="437" t="s">
        <v>383</v>
      </c>
      <c r="B206" s="437"/>
      <c r="C206" s="437"/>
      <c r="D206" s="437"/>
      <c r="E206" s="437"/>
      <c r="F206" s="437"/>
      <c r="G206" s="437"/>
      <c r="H206" s="437"/>
      <c r="I206" s="437"/>
      <c r="J206" s="437"/>
      <c r="K206" s="388"/>
      <c r="L206" s="388"/>
    </row>
    <row r="207" spans="1:12" x14ac:dyDescent="0.2">
      <c r="A207" s="437"/>
      <c r="B207" s="437"/>
      <c r="C207" s="437"/>
      <c r="D207" s="437"/>
      <c r="E207" s="437"/>
      <c r="F207" s="437"/>
      <c r="G207" s="437"/>
      <c r="H207" s="437"/>
      <c r="I207" s="437"/>
      <c r="J207" s="437"/>
      <c r="K207" s="388"/>
      <c r="L207" s="388"/>
    </row>
    <row r="208" spans="1:12" x14ac:dyDescent="0.2">
      <c r="A208" s="437"/>
      <c r="B208" s="437"/>
      <c r="C208" s="437"/>
      <c r="D208" s="437"/>
      <c r="E208" s="437"/>
      <c r="F208" s="437"/>
      <c r="G208" s="437"/>
      <c r="H208" s="437"/>
      <c r="I208" s="437"/>
      <c r="J208" s="437"/>
      <c r="K208" s="388"/>
      <c r="L208" s="388"/>
    </row>
    <row r="209" spans="1:12" ht="13.5" customHeight="1" x14ac:dyDescent="0.2">
      <c r="A209" s="437" t="s">
        <v>384</v>
      </c>
      <c r="B209" s="437"/>
      <c r="C209" s="437"/>
      <c r="D209" s="437"/>
      <c r="E209" s="437"/>
      <c r="F209" s="437"/>
      <c r="G209" s="437"/>
      <c r="H209" s="437"/>
      <c r="I209" s="437"/>
      <c r="J209" s="437"/>
      <c r="K209" s="388"/>
      <c r="L209" s="388"/>
    </row>
    <row r="210" spans="1:12" x14ac:dyDescent="0.2">
      <c r="A210" s="437"/>
      <c r="B210" s="437"/>
      <c r="C210" s="437"/>
      <c r="D210" s="437"/>
      <c r="E210" s="437"/>
      <c r="F210" s="437"/>
      <c r="G210" s="437"/>
      <c r="H210" s="437"/>
      <c r="I210" s="437"/>
      <c r="J210" s="437"/>
      <c r="K210" s="388"/>
      <c r="L210" s="388"/>
    </row>
    <row r="211" spans="1:12" x14ac:dyDescent="0.2">
      <c r="A211" s="437"/>
      <c r="B211" s="437"/>
      <c r="C211" s="437"/>
      <c r="D211" s="437"/>
      <c r="E211" s="437"/>
      <c r="F211" s="437"/>
      <c r="G211" s="437"/>
      <c r="H211" s="437"/>
      <c r="I211" s="437"/>
      <c r="J211" s="437"/>
      <c r="K211" s="388"/>
      <c r="L211" s="388"/>
    </row>
    <row r="212" spans="1:12" ht="13.5" customHeight="1" x14ac:dyDescent="0.2">
      <c r="A212" s="437" t="s">
        <v>385</v>
      </c>
      <c r="B212" s="437"/>
      <c r="C212" s="437"/>
      <c r="D212" s="437"/>
      <c r="E212" s="437"/>
      <c r="F212" s="437"/>
      <c r="G212" s="437"/>
      <c r="H212" s="437"/>
      <c r="I212" s="437"/>
      <c r="J212" s="437"/>
      <c r="K212" s="388"/>
      <c r="L212" s="388"/>
    </row>
    <row r="213" spans="1:12" x14ac:dyDescent="0.2">
      <c r="A213" s="437"/>
      <c r="B213" s="437"/>
      <c r="C213" s="437"/>
      <c r="D213" s="437"/>
      <c r="E213" s="437"/>
      <c r="F213" s="437"/>
      <c r="G213" s="437"/>
      <c r="H213" s="437"/>
      <c r="I213" s="437"/>
      <c r="J213" s="437"/>
      <c r="K213" s="388"/>
      <c r="L213" s="388"/>
    </row>
    <row r="214" spans="1:12" x14ac:dyDescent="0.2">
      <c r="A214" s="437"/>
      <c r="B214" s="437"/>
      <c r="C214" s="437"/>
      <c r="D214" s="437"/>
      <c r="E214" s="437"/>
      <c r="F214" s="437"/>
      <c r="G214" s="437"/>
      <c r="H214" s="437"/>
      <c r="I214" s="437"/>
      <c r="J214" s="437"/>
      <c r="K214" s="388"/>
      <c r="L214" s="388"/>
    </row>
    <row r="215" spans="1:12" ht="13.5" customHeight="1" x14ac:dyDescent="0.2">
      <c r="A215" s="437" t="s">
        <v>386</v>
      </c>
      <c r="B215" s="437"/>
      <c r="C215" s="437"/>
      <c r="D215" s="437"/>
      <c r="E215" s="437"/>
      <c r="F215" s="437"/>
      <c r="G215" s="437"/>
      <c r="H215" s="437"/>
      <c r="I215" s="437"/>
      <c r="J215" s="437"/>
      <c r="K215" s="388"/>
      <c r="L215" s="388"/>
    </row>
    <row r="216" spans="1:12" x14ac:dyDescent="0.2">
      <c r="A216" s="437"/>
      <c r="B216" s="437"/>
      <c r="C216" s="437"/>
      <c r="D216" s="437"/>
      <c r="E216" s="437"/>
      <c r="F216" s="437"/>
      <c r="G216" s="437"/>
      <c r="H216" s="437"/>
      <c r="I216" s="437"/>
      <c r="J216" s="437"/>
      <c r="K216" s="388"/>
      <c r="L216" s="388"/>
    </row>
    <row r="217" spans="1:12" x14ac:dyDescent="0.2">
      <c r="A217" s="437"/>
      <c r="B217" s="437"/>
      <c r="C217" s="437"/>
      <c r="D217" s="437"/>
      <c r="E217" s="437"/>
      <c r="F217" s="437"/>
      <c r="G217" s="437"/>
      <c r="H217" s="437"/>
      <c r="I217" s="437"/>
      <c r="J217" s="437"/>
      <c r="K217" s="388"/>
      <c r="L217" s="388"/>
    </row>
    <row r="218" spans="1:12" x14ac:dyDescent="0.2">
      <c r="A218" s="437"/>
      <c r="B218" s="437"/>
      <c r="C218" s="437"/>
      <c r="D218" s="437"/>
      <c r="E218" s="437"/>
      <c r="F218" s="437"/>
      <c r="G218" s="437"/>
      <c r="H218" s="437"/>
      <c r="I218" s="437"/>
      <c r="J218" s="437"/>
      <c r="K218" s="388"/>
      <c r="L218" s="388"/>
    </row>
    <row r="219" spans="1:12" x14ac:dyDescent="0.2">
      <c r="A219" s="437"/>
      <c r="B219" s="437"/>
      <c r="C219" s="437"/>
      <c r="D219" s="437"/>
      <c r="E219" s="437"/>
      <c r="F219" s="437"/>
      <c r="G219" s="437"/>
      <c r="H219" s="437"/>
      <c r="I219" s="437"/>
      <c r="J219" s="437"/>
      <c r="K219" s="388"/>
      <c r="L219" s="388"/>
    </row>
    <row r="220" spans="1:12" x14ac:dyDescent="0.2">
      <c r="A220" s="437"/>
      <c r="B220" s="437"/>
      <c r="C220" s="437"/>
      <c r="D220" s="437"/>
      <c r="E220" s="437"/>
      <c r="F220" s="437"/>
      <c r="G220" s="437"/>
      <c r="H220" s="437"/>
      <c r="I220" s="437"/>
      <c r="J220" s="437"/>
      <c r="K220" s="388"/>
      <c r="L220" s="388"/>
    </row>
    <row r="221" spans="1:12" x14ac:dyDescent="0.2">
      <c r="A221" s="437"/>
      <c r="B221" s="437"/>
      <c r="C221" s="437"/>
      <c r="D221" s="437"/>
      <c r="E221" s="437"/>
      <c r="F221" s="437"/>
      <c r="G221" s="437"/>
      <c r="H221" s="437"/>
      <c r="I221" s="437"/>
      <c r="J221" s="437"/>
      <c r="K221" s="388"/>
      <c r="L221" s="388"/>
    </row>
    <row r="222" spans="1:12" x14ac:dyDescent="0.2">
      <c r="A222" s="387" t="s">
        <v>387</v>
      </c>
      <c r="B222" s="365"/>
      <c r="C222" s="365"/>
      <c r="D222" s="365"/>
      <c r="E222" s="365"/>
      <c r="F222" s="365"/>
      <c r="G222" s="365"/>
      <c r="H222" s="365"/>
      <c r="I222" s="365"/>
      <c r="J222" s="365"/>
      <c r="K222" s="365"/>
      <c r="L222" s="365"/>
    </row>
    <row r="223" spans="1:12" ht="13.5" customHeight="1" x14ac:dyDescent="0.2">
      <c r="A223" s="437" t="s">
        <v>388</v>
      </c>
      <c r="B223" s="437"/>
      <c r="C223" s="437"/>
      <c r="D223" s="437"/>
      <c r="E223" s="437"/>
      <c r="F223" s="437"/>
      <c r="G223" s="437"/>
      <c r="H223" s="437"/>
      <c r="I223" s="437"/>
      <c r="J223" s="437"/>
      <c r="K223" s="388"/>
      <c r="L223" s="388"/>
    </row>
    <row r="224" spans="1:12" x14ac:dyDescent="0.2">
      <c r="A224" s="437"/>
      <c r="B224" s="437"/>
      <c r="C224" s="437"/>
      <c r="D224" s="437"/>
      <c r="E224" s="437"/>
      <c r="F224" s="437"/>
      <c r="G224" s="437"/>
      <c r="H224" s="437"/>
      <c r="I224" s="437"/>
      <c r="J224" s="437"/>
      <c r="K224" s="388"/>
      <c r="L224" s="388"/>
    </row>
    <row r="225" spans="1:12" x14ac:dyDescent="0.2">
      <c r="A225" s="437"/>
      <c r="B225" s="437"/>
      <c r="C225" s="437"/>
      <c r="D225" s="437"/>
      <c r="E225" s="437"/>
      <c r="F225" s="437"/>
      <c r="G225" s="437"/>
      <c r="H225" s="437"/>
      <c r="I225" s="437"/>
      <c r="J225" s="437"/>
      <c r="K225" s="388"/>
      <c r="L225" s="388"/>
    </row>
    <row r="226" spans="1:12" x14ac:dyDescent="0.2">
      <c r="A226" s="437"/>
      <c r="B226" s="437"/>
      <c r="C226" s="437"/>
      <c r="D226" s="437"/>
      <c r="E226" s="437"/>
      <c r="F226" s="437"/>
      <c r="G226" s="437"/>
      <c r="H226" s="437"/>
      <c r="I226" s="437"/>
      <c r="J226" s="437"/>
      <c r="K226" s="388"/>
      <c r="L226" s="388"/>
    </row>
    <row r="227" spans="1:12" x14ac:dyDescent="0.2">
      <c r="A227" s="387" t="s">
        <v>389</v>
      </c>
      <c r="B227" s="365"/>
      <c r="C227" s="365"/>
      <c r="D227" s="365"/>
      <c r="E227" s="365"/>
      <c r="F227" s="365"/>
      <c r="G227" s="365"/>
      <c r="H227" s="365"/>
      <c r="I227" s="365"/>
      <c r="J227" s="365"/>
      <c r="K227" s="365"/>
      <c r="L227" s="365"/>
    </row>
    <row r="228" spans="1:12" x14ac:dyDescent="0.2">
      <c r="A228" s="387" t="s">
        <v>390</v>
      </c>
      <c r="B228" s="365"/>
      <c r="C228" s="365"/>
      <c r="D228" s="365"/>
      <c r="E228" s="365"/>
      <c r="F228" s="365"/>
      <c r="G228" s="365"/>
      <c r="H228" s="365"/>
      <c r="I228" s="365"/>
      <c r="J228" s="365"/>
      <c r="K228" s="365"/>
      <c r="L228" s="365"/>
    </row>
    <row r="229" spans="1:12" x14ac:dyDescent="0.2">
      <c r="A229" s="387" t="s">
        <v>391</v>
      </c>
      <c r="B229" s="365"/>
      <c r="C229" s="365"/>
      <c r="D229" s="365"/>
      <c r="E229" s="365"/>
      <c r="F229" s="365"/>
      <c r="G229" s="365"/>
      <c r="H229" s="365"/>
      <c r="I229" s="365"/>
      <c r="J229" s="365"/>
      <c r="K229" s="365"/>
      <c r="L229" s="365"/>
    </row>
    <row r="230" spans="1:12" ht="13.5" customHeight="1" x14ac:dyDescent="0.2">
      <c r="A230" s="437" t="s">
        <v>392</v>
      </c>
      <c r="B230" s="437"/>
      <c r="C230" s="437"/>
      <c r="D230" s="437"/>
      <c r="E230" s="437"/>
      <c r="F230" s="437"/>
      <c r="G230" s="437"/>
      <c r="H230" s="437"/>
      <c r="I230" s="437"/>
      <c r="J230" s="437"/>
      <c r="K230" s="388"/>
      <c r="L230" s="388"/>
    </row>
    <row r="231" spans="1:12" x14ac:dyDescent="0.2">
      <c r="A231" s="437"/>
      <c r="B231" s="437"/>
      <c r="C231" s="437"/>
      <c r="D231" s="437"/>
      <c r="E231" s="437"/>
      <c r="F231" s="437"/>
      <c r="G231" s="437"/>
      <c r="H231" s="437"/>
      <c r="I231" s="437"/>
      <c r="J231" s="437"/>
      <c r="K231" s="388"/>
      <c r="L231" s="388"/>
    </row>
    <row r="232" spans="1:12" x14ac:dyDescent="0.2">
      <c r="A232" s="437"/>
      <c r="B232" s="437"/>
      <c r="C232" s="437"/>
      <c r="D232" s="437"/>
      <c r="E232" s="437"/>
      <c r="F232" s="437"/>
      <c r="G232" s="437"/>
      <c r="H232" s="437"/>
      <c r="I232" s="437"/>
      <c r="J232" s="437"/>
      <c r="K232" s="388"/>
      <c r="L232" s="388"/>
    </row>
    <row r="233" spans="1:12" x14ac:dyDescent="0.2">
      <c r="A233" s="437"/>
      <c r="B233" s="437"/>
      <c r="C233" s="437"/>
      <c r="D233" s="437"/>
      <c r="E233" s="437"/>
      <c r="F233" s="437"/>
      <c r="G233" s="437"/>
      <c r="H233" s="437"/>
      <c r="I233" s="437"/>
      <c r="J233" s="437"/>
      <c r="K233" s="388"/>
      <c r="L233" s="388"/>
    </row>
    <row r="234" spans="1:12" x14ac:dyDescent="0.2">
      <c r="A234" s="437"/>
      <c r="B234" s="437"/>
      <c r="C234" s="437"/>
      <c r="D234" s="437"/>
      <c r="E234" s="437"/>
      <c r="F234" s="437"/>
      <c r="G234" s="437"/>
      <c r="H234" s="437"/>
      <c r="I234" s="437"/>
      <c r="J234" s="437"/>
      <c r="K234" s="388"/>
      <c r="L234" s="388"/>
    </row>
    <row r="235" spans="1:12" x14ac:dyDescent="0.2">
      <c r="A235" s="387" t="s">
        <v>393</v>
      </c>
      <c r="B235" s="365"/>
      <c r="C235" s="365"/>
      <c r="D235" s="365"/>
      <c r="E235" s="365"/>
      <c r="F235" s="365"/>
      <c r="G235" s="365"/>
      <c r="H235" s="365"/>
      <c r="I235" s="365"/>
      <c r="J235" s="365"/>
      <c r="K235" s="365"/>
      <c r="L235" s="365"/>
    </row>
    <row r="236" spans="1:12" ht="13.5" customHeight="1" x14ac:dyDescent="0.2">
      <c r="A236" s="437" t="s">
        <v>394</v>
      </c>
      <c r="B236" s="437"/>
      <c r="C236" s="437"/>
      <c r="D236" s="437"/>
      <c r="E236" s="437"/>
      <c r="F236" s="437"/>
      <c r="G236" s="437"/>
      <c r="H236" s="437"/>
      <c r="I236" s="437"/>
      <c r="J236" s="437"/>
      <c r="K236" s="388"/>
      <c r="L236" s="388"/>
    </row>
    <row r="237" spans="1:12" x14ac:dyDescent="0.2">
      <c r="A237" s="437"/>
      <c r="B237" s="437"/>
      <c r="C237" s="437"/>
      <c r="D237" s="437"/>
      <c r="E237" s="437"/>
      <c r="F237" s="437"/>
      <c r="G237" s="437"/>
      <c r="H237" s="437"/>
      <c r="I237" s="437"/>
      <c r="J237" s="437"/>
      <c r="K237" s="388"/>
      <c r="L237" s="388"/>
    </row>
    <row r="238" spans="1:12" x14ac:dyDescent="0.2">
      <c r="A238" s="437"/>
      <c r="B238" s="437"/>
      <c r="C238" s="437"/>
      <c r="D238" s="437"/>
      <c r="E238" s="437"/>
      <c r="F238" s="437"/>
      <c r="G238" s="437"/>
      <c r="H238" s="437"/>
      <c r="I238" s="437"/>
      <c r="J238" s="437"/>
      <c r="K238" s="388"/>
      <c r="L238" s="388"/>
    </row>
    <row r="239" spans="1:12" x14ac:dyDescent="0.2">
      <c r="A239" s="437"/>
      <c r="B239" s="437"/>
      <c r="C239" s="437"/>
      <c r="D239" s="437"/>
      <c r="E239" s="437"/>
      <c r="F239" s="437"/>
      <c r="G239" s="437"/>
      <c r="H239" s="437"/>
      <c r="I239" s="437"/>
      <c r="J239" s="437"/>
      <c r="K239" s="388"/>
      <c r="L239" s="388"/>
    </row>
    <row r="240" spans="1:12" ht="13.5" customHeight="1" x14ac:dyDescent="0.2">
      <c r="A240" s="437" t="s">
        <v>395</v>
      </c>
      <c r="B240" s="437"/>
      <c r="C240" s="437"/>
      <c r="D240" s="437"/>
      <c r="E240" s="437"/>
      <c r="F240" s="437"/>
      <c r="G240" s="437"/>
      <c r="H240" s="437"/>
      <c r="I240" s="437"/>
      <c r="J240" s="437"/>
      <c r="K240" s="388"/>
      <c r="L240" s="388"/>
    </row>
    <row r="241" spans="1:12" x14ac:dyDescent="0.2">
      <c r="A241" s="437"/>
      <c r="B241" s="437"/>
      <c r="C241" s="437"/>
      <c r="D241" s="437"/>
      <c r="E241" s="437"/>
      <c r="F241" s="437"/>
      <c r="G241" s="437"/>
      <c r="H241" s="437"/>
      <c r="I241" s="437"/>
      <c r="J241" s="437"/>
      <c r="K241" s="388"/>
      <c r="L241" s="388"/>
    </row>
    <row r="242" spans="1:12" x14ac:dyDescent="0.2">
      <c r="A242" s="437"/>
      <c r="B242" s="437"/>
      <c r="C242" s="437"/>
      <c r="D242" s="437"/>
      <c r="E242" s="437"/>
      <c r="F242" s="437"/>
      <c r="G242" s="437"/>
      <c r="H242" s="437"/>
      <c r="I242" s="437"/>
      <c r="J242" s="437"/>
      <c r="K242" s="388"/>
      <c r="L242" s="388"/>
    </row>
    <row r="243" spans="1:12" x14ac:dyDescent="0.2">
      <c r="A243" s="437"/>
      <c r="B243" s="437"/>
      <c r="C243" s="437"/>
      <c r="D243" s="437"/>
      <c r="E243" s="437"/>
      <c r="F243" s="437"/>
      <c r="G243" s="437"/>
      <c r="H243" s="437"/>
      <c r="I243" s="437"/>
      <c r="J243" s="437"/>
      <c r="K243" s="388"/>
      <c r="L243" s="388"/>
    </row>
    <row r="244" spans="1:12" x14ac:dyDescent="0.2">
      <c r="A244" s="437"/>
      <c r="B244" s="437"/>
      <c r="C244" s="437"/>
      <c r="D244" s="437"/>
      <c r="E244" s="437"/>
      <c r="F244" s="437"/>
      <c r="G244" s="437"/>
      <c r="H244" s="437"/>
      <c r="I244" s="437"/>
      <c r="J244" s="437"/>
      <c r="K244" s="388"/>
      <c r="L244" s="388"/>
    </row>
    <row r="245" spans="1:12" x14ac:dyDescent="0.2">
      <c r="A245" s="387" t="s">
        <v>396</v>
      </c>
      <c r="B245" s="365"/>
      <c r="C245" s="365"/>
      <c r="D245" s="365"/>
      <c r="E245" s="365"/>
      <c r="F245" s="365"/>
      <c r="G245" s="365"/>
      <c r="H245" s="365"/>
      <c r="I245" s="365"/>
      <c r="J245" s="365"/>
      <c r="K245" s="365"/>
      <c r="L245" s="365"/>
    </row>
    <row r="246" spans="1:12" ht="13.5" customHeight="1" x14ac:dyDescent="0.2">
      <c r="A246" s="437" t="s">
        <v>397</v>
      </c>
      <c r="B246" s="437"/>
      <c r="C246" s="437"/>
      <c r="D246" s="437"/>
      <c r="E246" s="437"/>
      <c r="F246" s="437"/>
      <c r="G246" s="437"/>
      <c r="H246" s="437"/>
      <c r="I246" s="437"/>
      <c r="J246" s="437"/>
      <c r="K246" s="388"/>
      <c r="L246" s="388"/>
    </row>
    <row r="247" spans="1:12" x14ac:dyDescent="0.2">
      <c r="A247" s="437"/>
      <c r="B247" s="437"/>
      <c r="C247" s="437"/>
      <c r="D247" s="437"/>
      <c r="E247" s="437"/>
      <c r="F247" s="437"/>
      <c r="G247" s="437"/>
      <c r="H247" s="437"/>
      <c r="I247" s="437"/>
      <c r="J247" s="437"/>
      <c r="K247" s="388"/>
      <c r="L247" s="388"/>
    </row>
    <row r="248" spans="1:12" x14ac:dyDescent="0.2">
      <c r="A248" s="437"/>
      <c r="B248" s="437"/>
      <c r="C248" s="437"/>
      <c r="D248" s="437"/>
      <c r="E248" s="437"/>
      <c r="F248" s="437"/>
      <c r="G248" s="437"/>
      <c r="H248" s="437"/>
      <c r="I248" s="437"/>
      <c r="J248" s="437"/>
      <c r="K248" s="388"/>
      <c r="L248" s="388"/>
    </row>
    <row r="249" spans="1:12" x14ac:dyDescent="0.2">
      <c r="A249" s="437"/>
      <c r="B249" s="437"/>
      <c r="C249" s="437"/>
      <c r="D249" s="437"/>
      <c r="E249" s="437"/>
      <c r="F249" s="437"/>
      <c r="G249" s="437"/>
      <c r="H249" s="437"/>
      <c r="I249" s="437"/>
      <c r="J249" s="437"/>
      <c r="K249" s="388"/>
      <c r="L249" s="388"/>
    </row>
    <row r="250" spans="1:12" x14ac:dyDescent="0.2">
      <c r="A250" s="437"/>
      <c r="B250" s="437"/>
      <c r="C250" s="437"/>
      <c r="D250" s="437"/>
      <c r="E250" s="437"/>
      <c r="F250" s="437"/>
      <c r="G250" s="437"/>
      <c r="H250" s="437"/>
      <c r="I250" s="437"/>
      <c r="J250" s="437"/>
      <c r="K250" s="388"/>
      <c r="L250" s="388"/>
    </row>
    <row r="251" spans="1:12" x14ac:dyDescent="0.2">
      <c r="A251" s="437"/>
      <c r="B251" s="437"/>
      <c r="C251" s="437"/>
      <c r="D251" s="437"/>
      <c r="E251" s="437"/>
      <c r="F251" s="437"/>
      <c r="G251" s="437"/>
      <c r="H251" s="437"/>
      <c r="I251" s="437"/>
      <c r="J251" s="437"/>
      <c r="K251" s="388"/>
      <c r="L251" s="388"/>
    </row>
    <row r="252" spans="1:12" x14ac:dyDescent="0.2">
      <c r="A252" s="437"/>
      <c r="B252" s="437"/>
      <c r="C252" s="437"/>
      <c r="D252" s="437"/>
      <c r="E252" s="437"/>
      <c r="F252" s="437"/>
      <c r="G252" s="437"/>
      <c r="H252" s="437"/>
      <c r="I252" s="437"/>
      <c r="J252" s="437"/>
      <c r="K252" s="388"/>
      <c r="L252" s="388"/>
    </row>
    <row r="253" spans="1:12" x14ac:dyDescent="0.2">
      <c r="A253" s="437"/>
      <c r="B253" s="437"/>
      <c r="C253" s="437"/>
      <c r="D253" s="437"/>
      <c r="E253" s="437"/>
      <c r="F253" s="437"/>
      <c r="G253" s="437"/>
      <c r="H253" s="437"/>
      <c r="I253" s="437"/>
      <c r="J253" s="437"/>
      <c r="K253" s="388"/>
      <c r="L253" s="388"/>
    </row>
    <row r="254" spans="1:12" x14ac:dyDescent="0.2">
      <c r="A254" s="437"/>
      <c r="B254" s="437"/>
      <c r="C254" s="437"/>
      <c r="D254" s="437"/>
      <c r="E254" s="437"/>
      <c r="F254" s="437"/>
      <c r="G254" s="437"/>
      <c r="H254" s="437"/>
      <c r="I254" s="437"/>
      <c r="J254" s="437"/>
      <c r="K254" s="388"/>
      <c r="L254" s="388"/>
    </row>
    <row r="255" spans="1:12" x14ac:dyDescent="0.2">
      <c r="A255" s="437"/>
      <c r="B255" s="437"/>
      <c r="C255" s="437"/>
      <c r="D255" s="437"/>
      <c r="E255" s="437"/>
      <c r="F255" s="437"/>
      <c r="G255" s="437"/>
      <c r="H255" s="437"/>
      <c r="I255" s="437"/>
      <c r="J255" s="437"/>
      <c r="K255" s="388"/>
      <c r="L255" s="388"/>
    </row>
    <row r="256" spans="1:12" x14ac:dyDescent="0.2">
      <c r="A256" s="437"/>
      <c r="B256" s="437"/>
      <c r="C256" s="437"/>
      <c r="D256" s="437"/>
      <c r="E256" s="437"/>
      <c r="F256" s="437"/>
      <c r="G256" s="437"/>
      <c r="H256" s="437"/>
      <c r="I256" s="437"/>
      <c r="J256" s="437"/>
      <c r="K256" s="388"/>
      <c r="L256" s="388"/>
    </row>
    <row r="257" spans="1:12" x14ac:dyDescent="0.2">
      <c r="A257" s="437"/>
      <c r="B257" s="437"/>
      <c r="C257" s="437"/>
      <c r="D257" s="437"/>
      <c r="E257" s="437"/>
      <c r="F257" s="437"/>
      <c r="G257" s="437"/>
      <c r="H257" s="437"/>
      <c r="I257" s="437"/>
      <c r="J257" s="437"/>
      <c r="K257" s="388"/>
      <c r="L257" s="388"/>
    </row>
    <row r="258" spans="1:12" x14ac:dyDescent="0.2">
      <c r="A258" s="437"/>
      <c r="B258" s="437"/>
      <c r="C258" s="437"/>
      <c r="D258" s="437"/>
      <c r="E258" s="437"/>
      <c r="F258" s="437"/>
      <c r="G258" s="437"/>
      <c r="H258" s="437"/>
      <c r="I258" s="437"/>
      <c r="J258" s="437"/>
      <c r="K258" s="389"/>
      <c r="L258" s="389"/>
    </row>
    <row r="259" spans="1:12" x14ac:dyDescent="0.2">
      <c r="A259" s="437"/>
      <c r="B259" s="437"/>
      <c r="C259" s="437"/>
      <c r="D259" s="437"/>
      <c r="E259" s="437"/>
      <c r="F259" s="437"/>
      <c r="G259" s="437"/>
      <c r="H259" s="437"/>
      <c r="I259" s="437"/>
      <c r="J259" s="437"/>
      <c r="K259" s="389"/>
      <c r="L259" s="389"/>
    </row>
    <row r="260" spans="1:12" ht="13.5" customHeight="1" x14ac:dyDescent="0.2">
      <c r="A260" s="437" t="s">
        <v>398</v>
      </c>
      <c r="B260" s="437"/>
      <c r="C260" s="437"/>
      <c r="D260" s="437"/>
      <c r="E260" s="437"/>
      <c r="F260" s="437"/>
      <c r="G260" s="437"/>
      <c r="H260" s="437"/>
      <c r="I260" s="437"/>
      <c r="J260" s="437"/>
      <c r="K260" s="388"/>
      <c r="L260" s="388"/>
    </row>
    <row r="261" spans="1:12" x14ac:dyDescent="0.2">
      <c r="A261" s="437"/>
      <c r="B261" s="437"/>
      <c r="C261" s="437"/>
      <c r="D261" s="437"/>
      <c r="E261" s="437"/>
      <c r="F261" s="437"/>
      <c r="G261" s="437"/>
      <c r="H261" s="437"/>
      <c r="I261" s="437"/>
      <c r="J261" s="437"/>
      <c r="K261" s="388"/>
      <c r="L261" s="388"/>
    </row>
    <row r="262" spans="1:12" x14ac:dyDescent="0.2">
      <c r="A262" s="437"/>
      <c r="B262" s="437"/>
      <c r="C262" s="437"/>
      <c r="D262" s="437"/>
      <c r="E262" s="437"/>
      <c r="F262" s="437"/>
      <c r="G262" s="437"/>
      <c r="H262" s="437"/>
      <c r="I262" s="437"/>
      <c r="J262" s="437"/>
      <c r="K262" s="388"/>
      <c r="L262" s="388"/>
    </row>
    <row r="263" spans="1:12" x14ac:dyDescent="0.2">
      <c r="A263" s="437"/>
      <c r="B263" s="437"/>
      <c r="C263" s="437"/>
      <c r="D263" s="437"/>
      <c r="E263" s="437"/>
      <c r="F263" s="437"/>
      <c r="G263" s="437"/>
      <c r="H263" s="437"/>
      <c r="I263" s="437"/>
      <c r="J263" s="437"/>
      <c r="K263" s="388"/>
      <c r="L263" s="388"/>
    </row>
    <row r="264" spans="1:12" x14ac:dyDescent="0.2">
      <c r="A264" s="437"/>
      <c r="B264" s="437"/>
      <c r="C264" s="437"/>
      <c r="D264" s="437"/>
      <c r="E264" s="437"/>
      <c r="F264" s="437"/>
      <c r="G264" s="437"/>
      <c r="H264" s="437"/>
      <c r="I264" s="437"/>
      <c r="J264" s="437"/>
      <c r="K264" s="388"/>
      <c r="L264" s="388"/>
    </row>
    <row r="265" spans="1:12" ht="13.5" customHeight="1" x14ac:dyDescent="0.2">
      <c r="A265" s="437" t="s">
        <v>399</v>
      </c>
      <c r="B265" s="437"/>
      <c r="C265" s="437"/>
      <c r="D265" s="437"/>
      <c r="E265" s="437"/>
      <c r="F265" s="437"/>
      <c r="G265" s="437"/>
      <c r="H265" s="437"/>
      <c r="I265" s="437"/>
      <c r="J265" s="437"/>
      <c r="K265" s="388"/>
      <c r="L265" s="388"/>
    </row>
    <row r="266" spans="1:12" x14ac:dyDescent="0.2">
      <c r="A266" s="437"/>
      <c r="B266" s="437"/>
      <c r="C266" s="437"/>
      <c r="D266" s="437"/>
      <c r="E266" s="437"/>
      <c r="F266" s="437"/>
      <c r="G266" s="437"/>
      <c r="H266" s="437"/>
      <c r="I266" s="437"/>
      <c r="J266" s="437"/>
      <c r="K266" s="388"/>
      <c r="L266" s="388"/>
    </row>
    <row r="267" spans="1:12" x14ac:dyDescent="0.2">
      <c r="A267" s="437"/>
      <c r="B267" s="437"/>
      <c r="C267" s="437"/>
      <c r="D267" s="437"/>
      <c r="E267" s="437"/>
      <c r="F267" s="437"/>
      <c r="G267" s="437"/>
      <c r="H267" s="437"/>
      <c r="I267" s="437"/>
      <c r="J267" s="437"/>
      <c r="K267" s="388"/>
      <c r="L267" s="388"/>
    </row>
    <row r="268" spans="1:12" x14ac:dyDescent="0.2">
      <c r="A268" s="437"/>
      <c r="B268" s="437"/>
      <c r="C268" s="437"/>
      <c r="D268" s="437"/>
      <c r="E268" s="437"/>
      <c r="F268" s="437"/>
      <c r="G268" s="437"/>
      <c r="H268" s="437"/>
      <c r="I268" s="437"/>
      <c r="J268" s="437"/>
      <c r="K268" s="388"/>
      <c r="L268" s="388"/>
    </row>
    <row r="269" spans="1:12" ht="13.5" customHeight="1" x14ac:dyDescent="0.2">
      <c r="A269" s="437" t="s">
        <v>400</v>
      </c>
      <c r="B269" s="437"/>
      <c r="C269" s="437"/>
      <c r="D269" s="437"/>
      <c r="E269" s="437"/>
      <c r="F269" s="437"/>
      <c r="G269" s="437"/>
      <c r="H269" s="437"/>
      <c r="I269" s="437"/>
      <c r="J269" s="437"/>
      <c r="K269" s="388"/>
      <c r="L269" s="388"/>
    </row>
    <row r="270" spans="1:12" x14ac:dyDescent="0.2">
      <c r="A270" s="437"/>
      <c r="B270" s="437"/>
      <c r="C270" s="437"/>
      <c r="D270" s="437"/>
      <c r="E270" s="437"/>
      <c r="F270" s="437"/>
      <c r="G270" s="437"/>
      <c r="H270" s="437"/>
      <c r="I270" s="437"/>
      <c r="J270" s="437"/>
      <c r="K270" s="388"/>
      <c r="L270" s="388"/>
    </row>
    <row r="271" spans="1:12" x14ac:dyDescent="0.2">
      <c r="A271" s="437"/>
      <c r="B271" s="437"/>
      <c r="C271" s="437"/>
      <c r="D271" s="437"/>
      <c r="E271" s="437"/>
      <c r="F271" s="437"/>
      <c r="G271" s="437"/>
      <c r="H271" s="437"/>
      <c r="I271" s="437"/>
      <c r="J271" s="437"/>
      <c r="K271" s="388"/>
      <c r="L271" s="388"/>
    </row>
    <row r="272" spans="1:12" x14ac:dyDescent="0.2">
      <c r="A272" s="437"/>
      <c r="B272" s="437"/>
      <c r="C272" s="437"/>
      <c r="D272" s="437"/>
      <c r="E272" s="437"/>
      <c r="F272" s="437"/>
      <c r="G272" s="437"/>
      <c r="H272" s="437"/>
      <c r="I272" s="437"/>
      <c r="J272" s="437"/>
      <c r="K272" s="388"/>
      <c r="L272" s="388"/>
    </row>
    <row r="273" spans="1:12" ht="13.5" customHeight="1" x14ac:dyDescent="0.2">
      <c r="A273" s="437" t="s">
        <v>401</v>
      </c>
      <c r="B273" s="437"/>
      <c r="C273" s="437"/>
      <c r="D273" s="437"/>
      <c r="E273" s="437"/>
      <c r="F273" s="437"/>
      <c r="G273" s="437"/>
      <c r="H273" s="437"/>
      <c r="I273" s="437"/>
      <c r="J273" s="437"/>
      <c r="K273" s="388"/>
      <c r="L273" s="388"/>
    </row>
    <row r="274" spans="1:12" x14ac:dyDescent="0.2">
      <c r="A274" s="437"/>
      <c r="B274" s="437"/>
      <c r="C274" s="437"/>
      <c r="D274" s="437"/>
      <c r="E274" s="437"/>
      <c r="F274" s="437"/>
      <c r="G274" s="437"/>
      <c r="H274" s="437"/>
      <c r="I274" s="437"/>
      <c r="J274" s="437"/>
      <c r="K274" s="388"/>
      <c r="L274" s="388"/>
    </row>
    <row r="275" spans="1:12" x14ac:dyDescent="0.2">
      <c r="A275" s="437"/>
      <c r="B275" s="437"/>
      <c r="C275" s="437"/>
      <c r="D275" s="437"/>
      <c r="E275" s="437"/>
      <c r="F275" s="437"/>
      <c r="G275" s="437"/>
      <c r="H275" s="437"/>
      <c r="I275" s="437"/>
      <c r="J275" s="437"/>
      <c r="K275" s="388"/>
      <c r="L275" s="388"/>
    </row>
    <row r="276" spans="1:12" x14ac:dyDescent="0.2">
      <c r="A276" s="387" t="s">
        <v>402</v>
      </c>
      <c r="B276" s="365"/>
      <c r="C276" s="365"/>
      <c r="D276" s="365"/>
      <c r="E276" s="365"/>
      <c r="F276" s="365"/>
      <c r="G276" s="365"/>
      <c r="H276" s="365"/>
      <c r="I276" s="365"/>
      <c r="J276" s="365"/>
      <c r="K276" s="365"/>
      <c r="L276" s="365"/>
    </row>
    <row r="277" spans="1:12" x14ac:dyDescent="0.2">
      <c r="A277" s="437" t="s">
        <v>403</v>
      </c>
      <c r="B277" s="437"/>
      <c r="C277" s="437"/>
      <c r="D277" s="437"/>
      <c r="E277" s="437"/>
      <c r="F277" s="437"/>
      <c r="G277" s="437"/>
      <c r="H277" s="437"/>
      <c r="I277" s="437"/>
      <c r="J277" s="437"/>
      <c r="K277" s="365"/>
      <c r="L277" s="365"/>
    </row>
    <row r="278" spans="1:12" x14ac:dyDescent="0.2">
      <c r="A278" s="437"/>
      <c r="B278" s="437"/>
      <c r="C278" s="437"/>
      <c r="D278" s="437"/>
      <c r="E278" s="437"/>
      <c r="F278" s="437"/>
      <c r="G278" s="437"/>
      <c r="H278" s="437"/>
      <c r="I278" s="437"/>
      <c r="J278" s="437"/>
      <c r="K278" s="365"/>
      <c r="L278" s="365"/>
    </row>
    <row r="279" spans="1:12" x14ac:dyDescent="0.2">
      <c r="A279" s="387" t="s">
        <v>404</v>
      </c>
      <c r="B279" s="365"/>
      <c r="C279" s="365"/>
      <c r="D279" s="365"/>
      <c r="E279" s="365"/>
      <c r="F279" s="365"/>
      <c r="G279" s="365"/>
      <c r="H279" s="365"/>
      <c r="I279" s="365"/>
      <c r="J279" s="365"/>
      <c r="K279" s="365"/>
      <c r="L279" s="365"/>
    </row>
    <row r="280" spans="1:12" ht="13.5" customHeight="1" x14ac:dyDescent="0.2">
      <c r="A280" s="437" t="s">
        <v>405</v>
      </c>
      <c r="B280" s="437"/>
      <c r="C280" s="437"/>
      <c r="D280" s="437"/>
      <c r="E280" s="437"/>
      <c r="F280" s="437"/>
      <c r="G280" s="437"/>
      <c r="H280" s="437"/>
      <c r="I280" s="437"/>
      <c r="J280" s="437"/>
      <c r="K280" s="365"/>
      <c r="L280" s="365"/>
    </row>
    <row r="281" spans="1:12" x14ac:dyDescent="0.2">
      <c r="A281" s="437"/>
      <c r="B281" s="437"/>
      <c r="C281" s="437"/>
      <c r="D281" s="437"/>
      <c r="E281" s="437"/>
      <c r="F281" s="437"/>
      <c r="G281" s="437"/>
      <c r="H281" s="437"/>
      <c r="I281" s="437"/>
      <c r="J281" s="437"/>
      <c r="K281" s="365"/>
      <c r="L281" s="365"/>
    </row>
    <row r="282" spans="1:12" x14ac:dyDescent="0.2">
      <c r="A282" s="437"/>
      <c r="B282" s="437"/>
      <c r="C282" s="437"/>
      <c r="D282" s="437"/>
      <c r="E282" s="437"/>
      <c r="F282" s="437"/>
      <c r="G282" s="437"/>
      <c r="H282" s="437"/>
      <c r="I282" s="437"/>
      <c r="J282" s="437"/>
      <c r="K282" s="365"/>
      <c r="L282" s="365"/>
    </row>
    <row r="283" spans="1:12" x14ac:dyDescent="0.2">
      <c r="A283" s="387" t="s">
        <v>406</v>
      </c>
      <c r="B283" s="365"/>
      <c r="C283" s="365"/>
      <c r="D283" s="365"/>
      <c r="E283" s="365"/>
      <c r="F283" s="365"/>
      <c r="G283" s="365"/>
      <c r="H283" s="365"/>
      <c r="I283" s="365"/>
      <c r="J283" s="365"/>
      <c r="K283" s="365"/>
      <c r="L283" s="365"/>
    </row>
    <row r="284" spans="1:12" x14ac:dyDescent="0.2">
      <c r="A284" s="387"/>
      <c r="B284" s="365"/>
      <c r="C284" s="365"/>
      <c r="D284" s="365"/>
      <c r="E284" s="365"/>
      <c r="F284" s="365"/>
      <c r="G284" s="365"/>
      <c r="H284" s="365"/>
      <c r="I284" s="365"/>
      <c r="J284" s="365"/>
      <c r="K284" s="365"/>
      <c r="L284" s="365"/>
    </row>
    <row r="285" spans="1:12" x14ac:dyDescent="0.2">
      <c r="A285" s="387" t="s">
        <v>407</v>
      </c>
      <c r="B285" s="365"/>
      <c r="C285" s="365"/>
      <c r="D285" s="365"/>
      <c r="E285" s="365"/>
      <c r="F285" s="365"/>
      <c r="G285" s="365"/>
      <c r="H285" s="365"/>
      <c r="I285" s="365"/>
      <c r="J285" s="365"/>
      <c r="K285" s="365"/>
      <c r="L285" s="365"/>
    </row>
    <row r="286" spans="1:12" ht="13.5" customHeight="1" x14ac:dyDescent="0.2">
      <c r="A286" s="437" t="s">
        <v>408</v>
      </c>
      <c r="B286" s="437"/>
      <c r="C286" s="437"/>
      <c r="D286" s="437"/>
      <c r="E286" s="437"/>
      <c r="F286" s="437"/>
      <c r="G286" s="437"/>
      <c r="H286" s="437"/>
      <c r="I286" s="437"/>
      <c r="J286" s="437"/>
      <c r="K286" s="388"/>
      <c r="L286" s="388"/>
    </row>
    <row r="287" spans="1:12" x14ac:dyDescent="0.2">
      <c r="A287" s="437"/>
      <c r="B287" s="437"/>
      <c r="C287" s="437"/>
      <c r="D287" s="437"/>
      <c r="E287" s="437"/>
      <c r="F287" s="437"/>
      <c r="G287" s="437"/>
      <c r="H287" s="437"/>
      <c r="I287" s="437"/>
      <c r="J287" s="437"/>
      <c r="K287" s="388"/>
      <c r="L287" s="388"/>
    </row>
    <row r="288" spans="1:12" x14ac:dyDescent="0.2">
      <c r="A288" s="437"/>
      <c r="B288" s="437"/>
      <c r="C288" s="437"/>
      <c r="D288" s="437"/>
      <c r="E288" s="437"/>
      <c r="F288" s="437"/>
      <c r="G288" s="437"/>
      <c r="H288" s="437"/>
      <c r="I288" s="437"/>
      <c r="J288" s="437"/>
      <c r="K288" s="388"/>
      <c r="L288" s="388"/>
    </row>
    <row r="289" spans="1:12" x14ac:dyDescent="0.2">
      <c r="A289" s="387" t="s">
        <v>409</v>
      </c>
      <c r="B289" s="365"/>
      <c r="C289" s="365"/>
      <c r="D289" s="365"/>
      <c r="E289" s="365"/>
      <c r="F289" s="365"/>
      <c r="G289" s="365"/>
      <c r="H289" s="365"/>
      <c r="I289" s="365"/>
      <c r="J289" s="365"/>
      <c r="K289" s="365"/>
      <c r="L289" s="365"/>
    </row>
    <row r="290" spans="1:12" ht="13.5" customHeight="1" x14ac:dyDescent="0.2">
      <c r="A290" s="437" t="s">
        <v>410</v>
      </c>
      <c r="B290" s="437"/>
      <c r="C290" s="437"/>
      <c r="D290" s="437"/>
      <c r="E290" s="437"/>
      <c r="F290" s="437"/>
      <c r="G290" s="437"/>
      <c r="H290" s="437"/>
      <c r="I290" s="437"/>
      <c r="J290" s="437"/>
      <c r="K290" s="388"/>
      <c r="L290" s="388"/>
    </row>
    <row r="291" spans="1:12" x14ac:dyDescent="0.2">
      <c r="A291" s="437"/>
      <c r="B291" s="437"/>
      <c r="C291" s="437"/>
      <c r="D291" s="437"/>
      <c r="E291" s="437"/>
      <c r="F291" s="437"/>
      <c r="G291" s="437"/>
      <c r="H291" s="437"/>
      <c r="I291" s="437"/>
      <c r="J291" s="437"/>
      <c r="K291" s="388"/>
      <c r="L291" s="388"/>
    </row>
    <row r="292" spans="1:12" x14ac:dyDescent="0.2">
      <c r="A292" s="437"/>
      <c r="B292" s="437"/>
      <c r="C292" s="437"/>
      <c r="D292" s="437"/>
      <c r="E292" s="437"/>
      <c r="F292" s="437"/>
      <c r="G292" s="437"/>
      <c r="H292" s="437"/>
      <c r="I292" s="437"/>
      <c r="J292" s="437"/>
      <c r="K292" s="388"/>
      <c r="L292" s="388"/>
    </row>
    <row r="293" spans="1:12" x14ac:dyDescent="0.2">
      <c r="A293" s="387" t="s">
        <v>411</v>
      </c>
      <c r="B293" s="365"/>
      <c r="C293" s="365"/>
      <c r="D293" s="365"/>
      <c r="E293" s="365"/>
      <c r="F293" s="365"/>
      <c r="G293" s="365"/>
      <c r="H293" s="365"/>
      <c r="I293" s="365"/>
      <c r="J293" s="365"/>
      <c r="K293" s="365"/>
      <c r="L293" s="365"/>
    </row>
    <row r="294" spans="1:12" ht="13.5" customHeight="1" x14ac:dyDescent="0.2">
      <c r="A294" s="437" t="s">
        <v>412</v>
      </c>
      <c r="B294" s="437"/>
      <c r="C294" s="437"/>
      <c r="D294" s="437"/>
      <c r="E294" s="437"/>
      <c r="F294" s="437"/>
      <c r="G294" s="437"/>
      <c r="H294" s="437"/>
      <c r="I294" s="437"/>
      <c r="J294" s="437"/>
      <c r="K294" s="388"/>
      <c r="L294" s="388"/>
    </row>
    <row r="295" spans="1:12" x14ac:dyDescent="0.2">
      <c r="A295" s="437"/>
      <c r="B295" s="437"/>
      <c r="C295" s="437"/>
      <c r="D295" s="437"/>
      <c r="E295" s="437"/>
      <c r="F295" s="437"/>
      <c r="G295" s="437"/>
      <c r="H295" s="437"/>
      <c r="I295" s="437"/>
      <c r="J295" s="437"/>
      <c r="K295" s="388"/>
      <c r="L295" s="388"/>
    </row>
    <row r="296" spans="1:12" x14ac:dyDescent="0.2">
      <c r="A296" s="437"/>
      <c r="B296" s="437"/>
      <c r="C296" s="437"/>
      <c r="D296" s="437"/>
      <c r="E296" s="437"/>
      <c r="F296" s="437"/>
      <c r="G296" s="437"/>
      <c r="H296" s="437"/>
      <c r="I296" s="437"/>
      <c r="J296" s="437"/>
      <c r="K296" s="388"/>
      <c r="L296" s="388"/>
    </row>
    <row r="297" spans="1:12" x14ac:dyDescent="0.2">
      <c r="A297" s="437"/>
      <c r="B297" s="437"/>
      <c r="C297" s="437"/>
      <c r="D297" s="437"/>
      <c r="E297" s="437"/>
      <c r="F297" s="437"/>
      <c r="G297" s="437"/>
      <c r="H297" s="437"/>
      <c r="I297" s="437"/>
      <c r="J297" s="437"/>
      <c r="K297" s="388"/>
      <c r="L297" s="388"/>
    </row>
    <row r="298" spans="1:12" x14ac:dyDescent="0.2">
      <c r="A298" s="437"/>
      <c r="B298" s="437"/>
      <c r="C298" s="437"/>
      <c r="D298" s="437"/>
      <c r="E298" s="437"/>
      <c r="F298" s="437"/>
      <c r="G298" s="437"/>
      <c r="H298" s="437"/>
      <c r="I298" s="437"/>
      <c r="J298" s="437"/>
      <c r="K298" s="388"/>
      <c r="L298" s="388"/>
    </row>
    <row r="299" spans="1:12" ht="13.5" customHeight="1" x14ac:dyDescent="0.2">
      <c r="A299" s="437" t="s">
        <v>413</v>
      </c>
      <c r="B299" s="437"/>
      <c r="C299" s="437"/>
      <c r="D299" s="437"/>
      <c r="E299" s="437"/>
      <c r="F299" s="437"/>
      <c r="G299" s="437"/>
      <c r="H299" s="437"/>
      <c r="I299" s="437"/>
      <c r="J299" s="437"/>
      <c r="K299" s="388"/>
      <c r="L299" s="388"/>
    </row>
    <row r="300" spans="1:12" x14ac:dyDescent="0.2">
      <c r="A300" s="437"/>
      <c r="B300" s="437"/>
      <c r="C300" s="437"/>
      <c r="D300" s="437"/>
      <c r="E300" s="437"/>
      <c r="F300" s="437"/>
      <c r="G300" s="437"/>
      <c r="H300" s="437"/>
      <c r="I300" s="437"/>
      <c r="J300" s="437"/>
      <c r="K300" s="388"/>
      <c r="L300" s="388"/>
    </row>
    <row r="301" spans="1:12" x14ac:dyDescent="0.2">
      <c r="A301" s="437"/>
      <c r="B301" s="437"/>
      <c r="C301" s="437"/>
      <c r="D301" s="437"/>
      <c r="E301" s="437"/>
      <c r="F301" s="437"/>
      <c r="G301" s="437"/>
      <c r="H301" s="437"/>
      <c r="I301" s="437"/>
      <c r="J301" s="437"/>
      <c r="K301" s="388"/>
      <c r="L301" s="388"/>
    </row>
    <row r="302" spans="1:12" ht="13.5" customHeight="1" x14ac:dyDescent="0.2">
      <c r="A302" s="437" t="s">
        <v>414</v>
      </c>
      <c r="B302" s="437"/>
      <c r="C302" s="437"/>
      <c r="D302" s="437"/>
      <c r="E302" s="437"/>
      <c r="F302" s="437"/>
      <c r="G302" s="437"/>
      <c r="H302" s="437"/>
      <c r="I302" s="437"/>
      <c r="J302" s="437"/>
      <c r="K302" s="388"/>
      <c r="L302" s="388"/>
    </row>
    <row r="303" spans="1:12" x14ac:dyDescent="0.2">
      <c r="A303" s="437"/>
      <c r="B303" s="437"/>
      <c r="C303" s="437"/>
      <c r="D303" s="437"/>
      <c r="E303" s="437"/>
      <c r="F303" s="437"/>
      <c r="G303" s="437"/>
      <c r="H303" s="437"/>
      <c r="I303" s="437"/>
      <c r="J303" s="437"/>
      <c r="K303" s="388"/>
      <c r="L303" s="388"/>
    </row>
    <row r="304" spans="1:12" x14ac:dyDescent="0.2">
      <c r="A304" s="437"/>
      <c r="B304" s="437"/>
      <c r="C304" s="437"/>
      <c r="D304" s="437"/>
      <c r="E304" s="437"/>
      <c r="F304" s="437"/>
      <c r="G304" s="437"/>
      <c r="H304" s="437"/>
      <c r="I304" s="437"/>
      <c r="J304" s="437"/>
      <c r="K304" s="388"/>
      <c r="L304" s="388"/>
    </row>
    <row r="305" spans="1:12" x14ac:dyDescent="0.2">
      <c r="A305" s="437"/>
      <c r="B305" s="437"/>
      <c r="C305" s="437"/>
      <c r="D305" s="437"/>
      <c r="E305" s="437"/>
      <c r="F305" s="437"/>
      <c r="G305" s="437"/>
      <c r="H305" s="437"/>
      <c r="I305" s="437"/>
      <c r="J305" s="437"/>
      <c r="K305" s="388"/>
      <c r="L305" s="388"/>
    </row>
    <row r="306" spans="1:12" ht="13.5" customHeight="1" x14ac:dyDescent="0.2">
      <c r="A306" s="437" t="s">
        <v>415</v>
      </c>
      <c r="B306" s="437"/>
      <c r="C306" s="437"/>
      <c r="D306" s="437"/>
      <c r="E306" s="437"/>
      <c r="F306" s="437"/>
      <c r="G306" s="437"/>
      <c r="H306" s="437"/>
      <c r="I306" s="437"/>
      <c r="J306" s="437"/>
      <c r="K306" s="388"/>
      <c r="L306" s="388"/>
    </row>
    <row r="307" spans="1:12" x14ac:dyDescent="0.2">
      <c r="A307" s="437"/>
      <c r="B307" s="437"/>
      <c r="C307" s="437"/>
      <c r="D307" s="437"/>
      <c r="E307" s="437"/>
      <c r="F307" s="437"/>
      <c r="G307" s="437"/>
      <c r="H307" s="437"/>
      <c r="I307" s="437"/>
      <c r="J307" s="437"/>
      <c r="K307" s="388"/>
      <c r="L307" s="388"/>
    </row>
    <row r="308" spans="1:12" x14ac:dyDescent="0.2">
      <c r="A308" s="437"/>
      <c r="B308" s="437"/>
      <c r="C308" s="437"/>
      <c r="D308" s="437"/>
      <c r="E308" s="437"/>
      <c r="F308" s="437"/>
      <c r="G308" s="437"/>
      <c r="H308" s="437"/>
      <c r="I308" s="437"/>
      <c r="J308" s="437"/>
      <c r="K308" s="388"/>
      <c r="L308" s="388"/>
    </row>
    <row r="309" spans="1:12" x14ac:dyDescent="0.2">
      <c r="A309" s="437"/>
      <c r="B309" s="437"/>
      <c r="C309" s="437"/>
      <c r="D309" s="437"/>
      <c r="E309" s="437"/>
      <c r="F309" s="437"/>
      <c r="G309" s="437"/>
      <c r="H309" s="437"/>
      <c r="I309" s="437"/>
      <c r="J309" s="437"/>
      <c r="K309" s="388"/>
      <c r="L309" s="388"/>
    </row>
    <row r="310" spans="1:12" x14ac:dyDescent="0.2">
      <c r="A310" s="437"/>
      <c r="B310" s="437"/>
      <c r="C310" s="437"/>
      <c r="D310" s="437"/>
      <c r="E310" s="437"/>
      <c r="F310" s="437"/>
      <c r="G310" s="437"/>
      <c r="H310" s="437"/>
      <c r="I310" s="437"/>
      <c r="J310" s="437"/>
      <c r="K310" s="388"/>
      <c r="L310" s="388"/>
    </row>
    <row r="311" spans="1:12" x14ac:dyDescent="0.2">
      <c r="A311" s="437"/>
      <c r="B311" s="437"/>
      <c r="C311" s="437"/>
      <c r="D311" s="437"/>
      <c r="E311" s="437"/>
      <c r="F311" s="437"/>
      <c r="G311" s="437"/>
      <c r="H311" s="437"/>
      <c r="I311" s="437"/>
      <c r="J311" s="437"/>
      <c r="K311" s="388"/>
      <c r="L311" s="388"/>
    </row>
    <row r="312" spans="1:12" ht="13.5" customHeight="1" x14ac:dyDescent="0.2">
      <c r="A312" s="437" t="s">
        <v>416</v>
      </c>
      <c r="B312" s="437"/>
      <c r="C312" s="437"/>
      <c r="D312" s="437"/>
      <c r="E312" s="437"/>
      <c r="F312" s="437"/>
      <c r="G312" s="437"/>
      <c r="H312" s="437"/>
      <c r="I312" s="437"/>
      <c r="J312" s="437"/>
      <c r="K312" s="388"/>
      <c r="L312" s="388"/>
    </row>
    <row r="313" spans="1:12" x14ac:dyDescent="0.2">
      <c r="A313" s="437"/>
      <c r="B313" s="437"/>
      <c r="C313" s="437"/>
      <c r="D313" s="437"/>
      <c r="E313" s="437"/>
      <c r="F313" s="437"/>
      <c r="G313" s="437"/>
      <c r="H313" s="437"/>
      <c r="I313" s="437"/>
      <c r="J313" s="437"/>
      <c r="K313" s="388"/>
      <c r="L313" s="388"/>
    </row>
    <row r="314" spans="1:12" x14ac:dyDescent="0.2">
      <c r="A314" s="437"/>
      <c r="B314" s="437"/>
      <c r="C314" s="437"/>
      <c r="D314" s="437"/>
      <c r="E314" s="437"/>
      <c r="F314" s="437"/>
      <c r="G314" s="437"/>
      <c r="H314" s="437"/>
      <c r="I314" s="437"/>
      <c r="J314" s="437"/>
      <c r="K314" s="388"/>
      <c r="L314" s="388"/>
    </row>
    <row r="315" spans="1:12" x14ac:dyDescent="0.2">
      <c r="A315" s="437"/>
      <c r="B315" s="437"/>
      <c r="C315" s="437"/>
      <c r="D315" s="437"/>
      <c r="E315" s="437"/>
      <c r="F315" s="437"/>
      <c r="G315" s="437"/>
      <c r="H315" s="437"/>
      <c r="I315" s="437"/>
      <c r="J315" s="437"/>
      <c r="K315" s="388"/>
      <c r="L315" s="388"/>
    </row>
    <row r="316" spans="1:12" ht="13.5" customHeight="1" x14ac:dyDescent="0.2">
      <c r="A316" s="437" t="s">
        <v>417</v>
      </c>
      <c r="B316" s="437"/>
      <c r="C316" s="437"/>
      <c r="D316" s="437"/>
      <c r="E316" s="437"/>
      <c r="F316" s="437"/>
      <c r="G316" s="437"/>
      <c r="H316" s="437"/>
      <c r="I316" s="437"/>
      <c r="J316" s="437"/>
      <c r="K316" s="388"/>
      <c r="L316" s="388"/>
    </row>
    <row r="317" spans="1:12" x14ac:dyDescent="0.2">
      <c r="A317" s="437"/>
      <c r="B317" s="437"/>
      <c r="C317" s="437"/>
      <c r="D317" s="437"/>
      <c r="E317" s="437"/>
      <c r="F317" s="437"/>
      <c r="G317" s="437"/>
      <c r="H317" s="437"/>
      <c r="I317" s="437"/>
      <c r="J317" s="437"/>
      <c r="K317" s="388"/>
      <c r="L317" s="388"/>
    </row>
    <row r="318" spans="1:12" x14ac:dyDescent="0.2">
      <c r="A318" s="437"/>
      <c r="B318" s="437"/>
      <c r="C318" s="437"/>
      <c r="D318" s="437"/>
      <c r="E318" s="437"/>
      <c r="F318" s="437"/>
      <c r="G318" s="437"/>
      <c r="H318" s="437"/>
      <c r="I318" s="437"/>
      <c r="J318" s="437"/>
      <c r="K318" s="388"/>
      <c r="L318" s="388"/>
    </row>
    <row r="319" spans="1:12" x14ac:dyDescent="0.2">
      <c r="A319" s="437"/>
      <c r="B319" s="437"/>
      <c r="C319" s="437"/>
      <c r="D319" s="437"/>
      <c r="E319" s="437"/>
      <c r="F319" s="437"/>
      <c r="G319" s="437"/>
      <c r="H319" s="437"/>
      <c r="I319" s="437"/>
      <c r="J319" s="437"/>
      <c r="K319" s="388"/>
      <c r="L319" s="388"/>
    </row>
    <row r="320" spans="1:12" x14ac:dyDescent="0.2">
      <c r="A320" s="437"/>
      <c r="B320" s="437"/>
      <c r="C320" s="437"/>
      <c r="D320" s="437"/>
      <c r="E320" s="437"/>
      <c r="F320" s="437"/>
      <c r="G320" s="437"/>
      <c r="H320" s="437"/>
      <c r="I320" s="437"/>
      <c r="J320" s="437"/>
      <c r="K320" s="388"/>
      <c r="L320" s="388"/>
    </row>
    <row r="321" spans="1:12" x14ac:dyDescent="0.2">
      <c r="A321" s="437"/>
      <c r="B321" s="437"/>
      <c r="C321" s="437"/>
      <c r="D321" s="437"/>
      <c r="E321" s="437"/>
      <c r="F321" s="437"/>
      <c r="G321" s="437"/>
      <c r="H321" s="437"/>
      <c r="I321" s="437"/>
      <c r="J321" s="437"/>
      <c r="K321" s="388"/>
      <c r="L321" s="388"/>
    </row>
    <row r="322" spans="1:12" x14ac:dyDescent="0.2">
      <c r="A322" s="437"/>
      <c r="B322" s="437"/>
      <c r="C322" s="437"/>
      <c r="D322" s="437"/>
      <c r="E322" s="437"/>
      <c r="F322" s="437"/>
      <c r="G322" s="437"/>
      <c r="H322" s="437"/>
      <c r="I322" s="437"/>
      <c r="J322" s="437"/>
      <c r="K322" s="388"/>
      <c r="L322" s="388"/>
    </row>
    <row r="323" spans="1:12" x14ac:dyDescent="0.2">
      <c r="A323" s="437"/>
      <c r="B323" s="437"/>
      <c r="C323" s="437"/>
      <c r="D323" s="437"/>
      <c r="E323" s="437"/>
      <c r="F323" s="437"/>
      <c r="G323" s="437"/>
      <c r="H323" s="437"/>
      <c r="I323" s="437"/>
      <c r="J323" s="437"/>
      <c r="K323" s="388"/>
      <c r="L323" s="388"/>
    </row>
    <row r="324" spans="1:12" x14ac:dyDescent="0.2">
      <c r="A324" s="437"/>
      <c r="B324" s="437"/>
      <c r="C324" s="437"/>
      <c r="D324" s="437"/>
      <c r="E324" s="437"/>
      <c r="F324" s="437"/>
      <c r="G324" s="437"/>
      <c r="H324" s="437"/>
      <c r="I324" s="437"/>
      <c r="J324" s="437"/>
      <c r="K324" s="388"/>
      <c r="L324" s="388"/>
    </row>
    <row r="325" spans="1:12" x14ac:dyDescent="0.2">
      <c r="A325" s="437"/>
      <c r="B325" s="437"/>
      <c r="C325" s="437"/>
      <c r="D325" s="437"/>
      <c r="E325" s="437"/>
      <c r="F325" s="437"/>
      <c r="G325" s="437"/>
      <c r="H325" s="437"/>
      <c r="I325" s="437"/>
      <c r="J325" s="437"/>
      <c r="K325" s="388"/>
      <c r="L325" s="388"/>
    </row>
    <row r="326" spans="1:12" x14ac:dyDescent="0.2">
      <c r="A326" s="437"/>
      <c r="B326" s="437"/>
      <c r="C326" s="437"/>
      <c r="D326" s="437"/>
      <c r="E326" s="437"/>
      <c r="F326" s="437"/>
      <c r="G326" s="437"/>
      <c r="H326" s="437"/>
      <c r="I326" s="437"/>
      <c r="J326" s="437"/>
      <c r="K326" s="388"/>
      <c r="L326" s="388"/>
    </row>
    <row r="327" spans="1:12" x14ac:dyDescent="0.2">
      <c r="A327" s="387" t="s">
        <v>418</v>
      </c>
      <c r="B327" s="365"/>
      <c r="C327" s="365"/>
      <c r="D327" s="365"/>
      <c r="E327" s="365"/>
      <c r="F327" s="365"/>
      <c r="G327" s="365"/>
      <c r="H327" s="365"/>
      <c r="I327" s="365"/>
      <c r="J327" s="365"/>
      <c r="K327" s="365"/>
      <c r="L327" s="365"/>
    </row>
    <row r="328" spans="1:12" x14ac:dyDescent="0.2">
      <c r="A328" s="387" t="s">
        <v>419</v>
      </c>
      <c r="B328" s="365"/>
      <c r="C328" s="365"/>
      <c r="D328" s="365"/>
      <c r="E328" s="365"/>
      <c r="F328" s="365"/>
      <c r="G328" s="365"/>
      <c r="H328" s="365"/>
      <c r="I328" s="365"/>
      <c r="J328" s="365"/>
      <c r="K328" s="365"/>
      <c r="L328" s="365"/>
    </row>
    <row r="329" spans="1:12" ht="13.5" customHeight="1" x14ac:dyDescent="0.2">
      <c r="A329" s="457" t="s">
        <v>420</v>
      </c>
      <c r="B329" s="457"/>
      <c r="C329" s="457"/>
      <c r="D329" s="457"/>
      <c r="E329" s="457"/>
      <c r="F329" s="457"/>
      <c r="G329" s="457"/>
      <c r="H329" s="457"/>
      <c r="I329" s="457"/>
      <c r="J329" s="457"/>
      <c r="K329" s="388"/>
      <c r="L329" s="388"/>
    </row>
    <row r="330" spans="1:12" x14ac:dyDescent="0.2">
      <c r="A330" s="457"/>
      <c r="B330" s="457"/>
      <c r="C330" s="457"/>
      <c r="D330" s="457"/>
      <c r="E330" s="457"/>
      <c r="F330" s="457"/>
      <c r="G330" s="457"/>
      <c r="H330" s="457"/>
      <c r="I330" s="457"/>
      <c r="J330" s="457"/>
      <c r="K330" s="388"/>
      <c r="L330" s="388"/>
    </row>
    <row r="331" spans="1:12" x14ac:dyDescent="0.2">
      <c r="A331" s="457"/>
      <c r="B331" s="457"/>
      <c r="C331" s="457"/>
      <c r="D331" s="457"/>
      <c r="E331" s="457"/>
      <c r="F331" s="457"/>
      <c r="G331" s="457"/>
      <c r="H331" s="457"/>
      <c r="I331" s="457"/>
      <c r="J331" s="457"/>
      <c r="K331" s="388"/>
      <c r="L331" s="388"/>
    </row>
    <row r="332" spans="1:12" x14ac:dyDescent="0.2">
      <c r="A332" s="457"/>
      <c r="B332" s="457"/>
      <c r="C332" s="457"/>
      <c r="D332" s="457"/>
      <c r="E332" s="457"/>
      <c r="F332" s="457"/>
      <c r="G332" s="457"/>
      <c r="H332" s="457"/>
      <c r="I332" s="457"/>
      <c r="J332" s="457"/>
      <c r="K332" s="388"/>
      <c r="L332" s="388"/>
    </row>
    <row r="333" spans="1:12" x14ac:dyDescent="0.2">
      <c r="A333" s="387" t="s">
        <v>421</v>
      </c>
      <c r="B333" s="365"/>
      <c r="C333" s="365"/>
      <c r="D333" s="365"/>
      <c r="E333" s="365"/>
      <c r="F333" s="365"/>
      <c r="G333" s="365"/>
      <c r="H333" s="365"/>
      <c r="I333" s="365"/>
      <c r="J333" s="365"/>
      <c r="K333" s="365"/>
      <c r="L333" s="365"/>
    </row>
    <row r="334" spans="1:12" x14ac:dyDescent="0.2">
      <c r="A334" s="387" t="s">
        <v>422</v>
      </c>
      <c r="B334" s="365"/>
      <c r="C334" s="365"/>
      <c r="D334" s="365"/>
      <c r="E334" s="365"/>
      <c r="F334" s="365"/>
      <c r="G334" s="365"/>
      <c r="H334" s="365"/>
      <c r="I334" s="365"/>
      <c r="J334" s="365"/>
      <c r="K334" s="365"/>
      <c r="L334" s="365"/>
    </row>
    <row r="335" spans="1:12" x14ac:dyDescent="0.2">
      <c r="A335" s="387" t="s">
        <v>423</v>
      </c>
      <c r="B335" s="365"/>
      <c r="C335" s="365"/>
      <c r="D335" s="365"/>
      <c r="E335" s="365"/>
      <c r="F335" s="365"/>
      <c r="G335" s="365"/>
      <c r="H335" s="365"/>
      <c r="I335" s="365"/>
      <c r="J335" s="365"/>
      <c r="K335" s="365"/>
      <c r="L335" s="365"/>
    </row>
    <row r="336" spans="1:12" ht="13.5" customHeight="1" x14ac:dyDescent="0.2">
      <c r="A336" s="437" t="s">
        <v>424</v>
      </c>
      <c r="B336" s="437"/>
      <c r="C336" s="437"/>
      <c r="D336" s="437"/>
      <c r="E336" s="437"/>
      <c r="F336" s="437"/>
      <c r="G336" s="437"/>
      <c r="H336" s="437"/>
      <c r="I336" s="437"/>
      <c r="J336" s="437"/>
      <c r="K336" s="388"/>
      <c r="L336" s="388"/>
    </row>
    <row r="337" spans="1:12" x14ac:dyDescent="0.2">
      <c r="A337" s="437"/>
      <c r="B337" s="437"/>
      <c r="C337" s="437"/>
      <c r="D337" s="437"/>
      <c r="E337" s="437"/>
      <c r="F337" s="437"/>
      <c r="G337" s="437"/>
      <c r="H337" s="437"/>
      <c r="I337" s="437"/>
      <c r="J337" s="437"/>
      <c r="K337" s="388"/>
      <c r="L337" s="388"/>
    </row>
    <row r="338" spans="1:12" x14ac:dyDescent="0.2">
      <c r="A338" s="437"/>
      <c r="B338" s="437"/>
      <c r="C338" s="437"/>
      <c r="D338" s="437"/>
      <c r="E338" s="437"/>
      <c r="F338" s="437"/>
      <c r="G338" s="437"/>
      <c r="H338" s="437"/>
      <c r="I338" s="437"/>
      <c r="J338" s="437"/>
      <c r="K338" s="388"/>
      <c r="L338" s="388"/>
    </row>
    <row r="339" spans="1:12" ht="13.5" customHeight="1" x14ac:dyDescent="0.2">
      <c r="A339" s="437" t="s">
        <v>425</v>
      </c>
      <c r="B339" s="437"/>
      <c r="C339" s="437"/>
      <c r="D339" s="437"/>
      <c r="E339" s="437"/>
      <c r="F339" s="437"/>
      <c r="G339" s="437"/>
      <c r="H339" s="437"/>
      <c r="I339" s="437"/>
      <c r="J339" s="437"/>
      <c r="K339" s="388"/>
      <c r="L339" s="388"/>
    </row>
    <row r="340" spans="1:12" x14ac:dyDescent="0.2">
      <c r="A340" s="437"/>
      <c r="B340" s="437"/>
      <c r="C340" s="437"/>
      <c r="D340" s="437"/>
      <c r="E340" s="437"/>
      <c r="F340" s="437"/>
      <c r="G340" s="437"/>
      <c r="H340" s="437"/>
      <c r="I340" s="437"/>
      <c r="J340" s="437"/>
      <c r="K340" s="388"/>
      <c r="L340" s="388"/>
    </row>
    <row r="341" spans="1:12" x14ac:dyDescent="0.2">
      <c r="A341" s="437"/>
      <c r="B341" s="437"/>
      <c r="C341" s="437"/>
      <c r="D341" s="437"/>
      <c r="E341" s="437"/>
      <c r="F341" s="437"/>
      <c r="G341" s="437"/>
      <c r="H341" s="437"/>
      <c r="I341" s="437"/>
      <c r="J341" s="437"/>
      <c r="K341" s="388"/>
      <c r="L341" s="388"/>
    </row>
  </sheetData>
  <sheetProtection algorithmName="SHA-512" hashValue="N1z39y35k0OH5UkcvD5Z4d7hmOuuPuqumPigsToyHhBts11+306LpIszOVSkC2U/icE1tImKFhcS1sob32fvnw==" saltValue="Gg5QSQsJ5dzULs9sEaqteA==" spinCount="100000" sheet="1"/>
  <mergeCells count="134">
    <mergeCell ref="E85:F85"/>
    <mergeCell ref="E82:F82"/>
    <mergeCell ref="E83:F83"/>
    <mergeCell ref="D18:G18"/>
    <mergeCell ref="D39:I39"/>
    <mergeCell ref="E84:F84"/>
    <mergeCell ref="D29:I29"/>
    <mergeCell ref="E75:F75"/>
    <mergeCell ref="E77:F77"/>
    <mergeCell ref="E78:F78"/>
    <mergeCell ref="E79:F79"/>
    <mergeCell ref="E80:F80"/>
    <mergeCell ref="I12:K12"/>
    <mergeCell ref="D66:G66"/>
    <mergeCell ref="D52:I52"/>
    <mergeCell ref="D21:I21"/>
    <mergeCell ref="I18:K18"/>
    <mergeCell ref="D14:I14"/>
    <mergeCell ref="D12:G12"/>
    <mergeCell ref="D32:I32"/>
    <mergeCell ref="D33:I33"/>
    <mergeCell ref="D34:I34"/>
    <mergeCell ref="D27:I27"/>
    <mergeCell ref="D42:I42"/>
    <mergeCell ref="D40:I40"/>
    <mergeCell ref="D49:I49"/>
    <mergeCell ref="D47:I47"/>
    <mergeCell ref="D54:I54"/>
    <mergeCell ref="I7:J7"/>
    <mergeCell ref="D8:I8"/>
    <mergeCell ref="D9:I9"/>
    <mergeCell ref="D11:I11"/>
    <mergeCell ref="D13:I13"/>
    <mergeCell ref="E76:F76"/>
    <mergeCell ref="F25:G25"/>
    <mergeCell ref="F26:G26"/>
    <mergeCell ref="C184:D185"/>
    <mergeCell ref="G182:H183"/>
    <mergeCell ref="D38:I38"/>
    <mergeCell ref="I175:J177"/>
    <mergeCell ref="E184:F185"/>
    <mergeCell ref="I101:K101"/>
    <mergeCell ref="I105:K105"/>
    <mergeCell ref="H106:J106"/>
    <mergeCell ref="I96:K96"/>
    <mergeCell ref="I98:K98"/>
    <mergeCell ref="D19:I19"/>
    <mergeCell ref="D20:I20"/>
    <mergeCell ref="D15:I15"/>
    <mergeCell ref="D17:I17"/>
    <mergeCell ref="D28:I28"/>
    <mergeCell ref="D31:I31"/>
    <mergeCell ref="A265:J268"/>
    <mergeCell ref="I182:J183"/>
    <mergeCell ref="G175:H177"/>
    <mergeCell ref="C175:D177"/>
    <mergeCell ref="A212:J214"/>
    <mergeCell ref="G186:H187"/>
    <mergeCell ref="A178:B179"/>
    <mergeCell ref="E175:F177"/>
    <mergeCell ref="E178:F179"/>
    <mergeCell ref="A200:J202"/>
    <mergeCell ref="E88:F88"/>
    <mergeCell ref="E92:F92"/>
    <mergeCell ref="E81:F81"/>
    <mergeCell ref="I109:K109"/>
    <mergeCell ref="D136:I136"/>
    <mergeCell ref="E93:F93"/>
    <mergeCell ref="E86:F86"/>
    <mergeCell ref="I100:K100"/>
    <mergeCell ref="A260:J264"/>
    <mergeCell ref="I180:J181"/>
    <mergeCell ref="D152:I152"/>
    <mergeCell ref="A180:B181"/>
    <mergeCell ref="A182:B183"/>
    <mergeCell ref="A184:B185"/>
    <mergeCell ref="A186:B187"/>
    <mergeCell ref="C186:D187"/>
    <mergeCell ref="G184:H185"/>
    <mergeCell ref="I184:J185"/>
    <mergeCell ref="H110:J110"/>
    <mergeCell ref="A114:K114"/>
    <mergeCell ref="A115:K115"/>
    <mergeCell ref="A116:K116"/>
    <mergeCell ref="A117:K117"/>
    <mergeCell ref="E91:F91"/>
    <mergeCell ref="D132:I132"/>
    <mergeCell ref="E186:F187"/>
    <mergeCell ref="E89:F89"/>
    <mergeCell ref="A339:J341"/>
    <mergeCell ref="A269:J272"/>
    <mergeCell ref="A273:J275"/>
    <mergeCell ref="A277:J278"/>
    <mergeCell ref="A286:J288"/>
    <mergeCell ref="A302:J305"/>
    <mergeCell ref="A329:J332"/>
    <mergeCell ref="A316:J326"/>
    <mergeCell ref="A294:J298"/>
    <mergeCell ref="A312:J315"/>
    <mergeCell ref="A280:J282"/>
    <mergeCell ref="D140:I140"/>
    <mergeCell ref="D144:I144"/>
    <mergeCell ref="D148:I148"/>
    <mergeCell ref="C180:D181"/>
    <mergeCell ref="C182:D183"/>
    <mergeCell ref="C178:D179"/>
    <mergeCell ref="G178:H179"/>
    <mergeCell ref="A194:J196"/>
    <mergeCell ref="G180:H181"/>
    <mergeCell ref="I178:J179"/>
    <mergeCell ref="N7:O8"/>
    <mergeCell ref="A336:J338"/>
    <mergeCell ref="A306:J311"/>
    <mergeCell ref="A215:J221"/>
    <mergeCell ref="A223:J226"/>
    <mergeCell ref="A299:J301"/>
    <mergeCell ref="D43:I43"/>
    <mergeCell ref="D44:I44"/>
    <mergeCell ref="D46:I46"/>
    <mergeCell ref="A290:J292"/>
    <mergeCell ref="A203:J205"/>
    <mergeCell ref="A206:J208"/>
    <mergeCell ref="A209:J211"/>
    <mergeCell ref="D48:I48"/>
    <mergeCell ref="A246:J259"/>
    <mergeCell ref="A236:J239"/>
    <mergeCell ref="A240:J244"/>
    <mergeCell ref="A230:J234"/>
    <mergeCell ref="A174:D174"/>
    <mergeCell ref="E180:F181"/>
    <mergeCell ref="E182:F183"/>
    <mergeCell ref="I186:J187"/>
    <mergeCell ref="A175:B177"/>
    <mergeCell ref="E87:F87"/>
  </mergeCells>
  <phoneticPr fontId="3"/>
  <dataValidations count="15">
    <dataValidation type="list" allowBlank="1" sqref="C131 D161:D164 F163 F161 D166:D169 F166:F168 I158 D153 D149 D145 D141 D137 D133 D155:D158 C151 F151 I151 C147 F147 I147 C143 F143 I143 C139 F139 I139 F131 I131 C135 F135 I135" xr:uid="{00000000-0002-0000-0000-000000000000}">
      <formula1>$N$3:$N$6</formula1>
    </dataValidation>
    <dataValidation type="list" allowBlank="1" sqref="I51 I153 I149 I145 I141 I137 I133 K125:K128 C125:C128 I112 G111:G112 C53 K53 D103:D104 D107:D108 E106 B106 F103:F104 I103 C64:C65 G94:G96 C95:C96 D94 C68:C69 B110 F65 E64 F107:F108 F68:F69 C51 F51 E110:E112" xr:uid="{00000000-0002-0000-0000-000001000000}">
      <formula1>$N$3:$N$5</formula1>
    </dataValidation>
    <dataValidation type="list" allowBlank="1" sqref="B25 B41 B36 B30" xr:uid="{00000000-0002-0000-0000-000002000000}">
      <formula1>$M$3:$M$5</formula1>
    </dataValidation>
    <dataValidation type="list" allowBlank="1" sqref="D66" xr:uid="{00000000-0002-0000-0000-000003000000}">
      <formula1>$R$3:$R$15</formula1>
    </dataValidation>
    <dataValidation type="list" allowBlank="1" sqref="D49:I49" xr:uid="{00000000-0002-0000-0000-000004000000}">
      <formula1>$U$3:$U$42</formula1>
    </dataValidation>
    <dataValidation type="list" allowBlank="1" sqref="E75:E89 E91:E93" xr:uid="{00000000-0002-0000-0000-000005000000}">
      <formula1>$U$3:$U$40</formula1>
    </dataValidation>
    <dataValidation type="list" allowBlank="1" sqref="M49" xr:uid="{00000000-0002-0000-0000-000006000000}">
      <formula1>$V$3:$V$13</formula1>
    </dataValidation>
    <dataValidation type="list" allowBlank="1" sqref="E41 E30" xr:uid="{00000000-0002-0000-0000-000007000000}">
      <formula1>$Q$4:$Q$50</formula1>
    </dataValidation>
    <dataValidation type="list" allowBlank="1" sqref="D25 D36" xr:uid="{00000000-0002-0000-0000-000008000000}">
      <formula1>$Q$3:$Q$51</formula1>
    </dataValidation>
    <dataValidation type="list" allowBlank="1" sqref="G124:G128 K168 D98:D101 E105 E109 H53" xr:uid="{00000000-0002-0000-0000-000009000000}">
      <formula1>$P$3:$P$14</formula1>
    </dataValidation>
    <dataValidation type="list" allowBlank="1" sqref="I124:I128" xr:uid="{00000000-0002-0000-0000-00000A000000}">
      <formula1>$P$3:$P$33</formula1>
    </dataValidation>
    <dataValidation type="list" allowBlank="1" sqref="H168" xr:uid="{00000000-0002-0000-0000-00000B000000}">
      <formula1>$W$3:$W$6</formula1>
    </dataValidation>
    <dataValidation type="list" allowBlank="1" sqref="A98:A101 B105 B109 E53" xr:uid="{00000000-0002-0000-0000-00000C000000}">
      <formula1>$W$3:$W$8</formula1>
    </dataValidation>
    <dataValidation type="list" allowBlank="1" sqref="F98:F101 G105 G109" xr:uid="{00000000-0002-0000-0000-00000D000000}">
      <formula1>$P$3:$P$34</formula1>
    </dataValidation>
    <dataValidation type="list" allowBlank="1" sqref="D125:D128" xr:uid="{00000000-0002-0000-0000-00000E000000}">
      <formula1>$W$3:$W$5</formula1>
    </dataValidation>
  </dataValidations>
  <printOptions horizontalCentered="1" verticalCentered="1"/>
  <pageMargins left="0.7" right="0.7" top="0.75" bottom="0.75" header="0.3" footer="0.3"/>
  <pageSetup paperSize="9" scale="63" fitToHeight="0" orientation="portrait" blackAndWhite="1" horizontalDpi="200" verticalDpi="200" r:id="rId1"/>
  <rowBreaks count="5" manualBreakCount="5">
    <brk id="58" max="11" man="1"/>
    <brk id="118" max="11" man="1"/>
    <brk id="172" max="11" man="1"/>
    <brk id="227" max="11" man="1"/>
    <brk id="28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79"/>
  <sheetViews>
    <sheetView view="pageBreakPreview" topLeftCell="A4" zoomScaleNormal="100" zoomScaleSheetLayoutView="100" workbookViewId="0">
      <selection activeCell="E18" sqref="E18:F18"/>
    </sheetView>
  </sheetViews>
  <sheetFormatPr defaultColWidth="9" defaultRowHeight="9.5" x14ac:dyDescent="0.2"/>
  <cols>
    <col min="1" max="1" width="9" style="2" bestFit="1" customWidth="1"/>
    <col min="2" max="2" width="4.08984375" style="2" customWidth="1"/>
    <col min="3" max="3" width="15.6328125" style="2" customWidth="1"/>
    <col min="4" max="4" width="13.08984375" style="2" customWidth="1"/>
    <col min="5" max="6" width="18.6328125" style="2" customWidth="1"/>
    <col min="7" max="7" width="5.7265625" style="2" hidden="1" customWidth="1"/>
    <col min="8" max="9" width="6" style="2" customWidth="1"/>
    <col min="10" max="10" width="6.6328125" style="2" customWidth="1"/>
    <col min="11" max="11" width="7.6328125" style="2" customWidth="1"/>
    <col min="12" max="12" width="8" style="2" customWidth="1"/>
    <col min="13" max="13" width="8" style="2" hidden="1" customWidth="1"/>
    <col min="14" max="14" width="10.453125" style="2" hidden="1" customWidth="1"/>
    <col min="15" max="18" width="0" style="2" hidden="1" customWidth="1"/>
    <col min="19" max="16384" width="9" style="2"/>
  </cols>
  <sheetData>
    <row r="1" spans="1:18" ht="16.5" x14ac:dyDescent="0.2">
      <c r="A1" s="390" t="s">
        <v>128</v>
      </c>
      <c r="B1" s="391"/>
      <c r="C1" s="391"/>
      <c r="D1" s="391"/>
      <c r="E1" s="391"/>
      <c r="F1" s="366" t="s">
        <v>979</v>
      </c>
      <c r="G1" s="365"/>
      <c r="H1" s="367" t="s">
        <v>980</v>
      </c>
      <c r="I1" s="392"/>
      <c r="J1" s="392"/>
      <c r="K1" s="393"/>
    </row>
    <row r="2" spans="1:18" ht="13.5" thickBot="1" x14ac:dyDescent="0.25">
      <c r="A2" s="550" t="s">
        <v>121</v>
      </c>
      <c r="B2" s="551"/>
      <c r="C2" s="551"/>
      <c r="D2" s="551"/>
      <c r="E2" s="551"/>
      <c r="F2" s="551"/>
      <c r="G2" s="551"/>
      <c r="H2" s="551"/>
      <c r="I2" s="551"/>
      <c r="J2" s="551"/>
      <c r="K2" s="551"/>
    </row>
    <row r="3" spans="1:18" ht="12.5" thickBot="1" x14ac:dyDescent="0.25">
      <c r="A3" s="394"/>
      <c r="B3" s="391"/>
      <c r="C3" s="391"/>
      <c r="D3" s="391"/>
      <c r="E3" s="391"/>
      <c r="F3" s="391"/>
      <c r="G3" s="391"/>
      <c r="H3" s="391"/>
      <c r="I3" s="395" t="s">
        <v>977</v>
      </c>
      <c r="J3" s="391"/>
      <c r="K3" s="332"/>
    </row>
    <row r="4" spans="1:18" ht="11.25" customHeight="1" x14ac:dyDescent="0.2">
      <c r="A4" s="566" t="s">
        <v>35</v>
      </c>
      <c r="B4" s="567"/>
      <c r="C4" s="396"/>
      <c r="D4" s="619" t="s">
        <v>38</v>
      </c>
      <c r="E4" s="620"/>
      <c r="F4" s="620"/>
      <c r="G4" s="620"/>
      <c r="H4" s="620"/>
      <c r="I4" s="621"/>
      <c r="J4" s="520" t="s">
        <v>39</v>
      </c>
      <c r="K4" s="618"/>
      <c r="M4" s="2" t="s">
        <v>236</v>
      </c>
      <c r="N4" s="2" t="s">
        <v>236</v>
      </c>
      <c r="O4" s="2" t="s">
        <v>237</v>
      </c>
      <c r="P4" s="132" t="s">
        <v>766</v>
      </c>
      <c r="Q4" s="2" t="s">
        <v>793</v>
      </c>
      <c r="R4" s="2" t="s">
        <v>795</v>
      </c>
    </row>
    <row r="5" spans="1:18" ht="11.25" customHeight="1" x14ac:dyDescent="0.2">
      <c r="A5" s="568"/>
      <c r="B5" s="569"/>
      <c r="C5" s="397" t="s">
        <v>36</v>
      </c>
      <c r="D5" s="495">
        <f>【こちらを入力】定期調査報告書!D28</f>
        <v>0</v>
      </c>
      <c r="E5" s="496"/>
      <c r="F5" s="496"/>
      <c r="G5" s="496"/>
      <c r="H5" s="496"/>
      <c r="I5" s="497"/>
      <c r="J5" s="484"/>
      <c r="K5" s="485"/>
      <c r="N5" s="2" t="s">
        <v>235</v>
      </c>
      <c r="O5" s="2" t="s">
        <v>238</v>
      </c>
      <c r="P5" s="133" t="s">
        <v>767</v>
      </c>
    </row>
    <row r="6" spans="1:18" ht="11.25" customHeight="1" x14ac:dyDescent="0.2">
      <c r="A6" s="568"/>
      <c r="B6" s="569"/>
      <c r="C6" s="558" t="s">
        <v>37</v>
      </c>
      <c r="D6" s="495">
        <f>【こちらを入力】定期調査報告書!D39</f>
        <v>0</v>
      </c>
      <c r="E6" s="496"/>
      <c r="F6" s="496"/>
      <c r="G6" s="496"/>
      <c r="H6" s="496"/>
      <c r="I6" s="497"/>
      <c r="J6" s="484"/>
      <c r="K6" s="485"/>
      <c r="P6" s="133" t="s">
        <v>768</v>
      </c>
    </row>
    <row r="7" spans="1:18" ht="11.25" customHeight="1" thickBot="1" x14ac:dyDescent="0.25">
      <c r="A7" s="570"/>
      <c r="B7" s="571"/>
      <c r="C7" s="559"/>
      <c r="D7" s="563"/>
      <c r="E7" s="564"/>
      <c r="F7" s="564"/>
      <c r="G7" s="564"/>
      <c r="H7" s="564"/>
      <c r="I7" s="565"/>
      <c r="J7" s="493"/>
      <c r="K7" s="494"/>
      <c r="N7" s="2" t="s">
        <v>786</v>
      </c>
      <c r="P7" s="133" t="s">
        <v>769</v>
      </c>
    </row>
    <row r="8" spans="1:18" ht="10" thickBot="1" x14ac:dyDescent="0.25">
      <c r="A8" s="398"/>
      <c r="B8" s="398"/>
      <c r="C8" s="398"/>
      <c r="D8" s="398"/>
      <c r="E8" s="398"/>
      <c r="F8" s="398"/>
      <c r="G8" s="398"/>
      <c r="H8" s="398"/>
      <c r="I8" s="398"/>
      <c r="J8" s="398"/>
      <c r="K8" s="398"/>
    </row>
    <row r="9" spans="1:18" ht="12" customHeight="1" x14ac:dyDescent="0.2">
      <c r="A9" s="572" t="s">
        <v>3</v>
      </c>
      <c r="B9" s="575" t="s">
        <v>981</v>
      </c>
      <c r="C9" s="576"/>
      <c r="D9" s="576"/>
      <c r="E9" s="576"/>
      <c r="F9" s="577"/>
      <c r="G9" s="518" t="s">
        <v>18</v>
      </c>
      <c r="H9" s="520" t="s">
        <v>16</v>
      </c>
      <c r="I9" s="521"/>
      <c r="J9" s="522"/>
      <c r="K9" s="560" t="s">
        <v>27</v>
      </c>
      <c r="L9" s="1"/>
      <c r="M9" s="1"/>
      <c r="N9" s="135" t="s">
        <v>765</v>
      </c>
    </row>
    <row r="10" spans="1:18" ht="11.25" customHeight="1" x14ac:dyDescent="0.2">
      <c r="A10" s="573"/>
      <c r="B10" s="578"/>
      <c r="C10" s="579"/>
      <c r="D10" s="579"/>
      <c r="E10" s="579"/>
      <c r="F10" s="580"/>
      <c r="G10" s="519"/>
      <c r="H10" s="548" t="s">
        <v>43</v>
      </c>
      <c r="I10" s="399" t="s">
        <v>1</v>
      </c>
      <c r="J10" s="400"/>
      <c r="K10" s="561"/>
      <c r="L10" s="1"/>
      <c r="M10" s="498" t="s">
        <v>789</v>
      </c>
      <c r="N10" s="176" t="s">
        <v>792</v>
      </c>
      <c r="O10" s="176" t="s">
        <v>790</v>
      </c>
      <c r="P10" s="176" t="s">
        <v>791</v>
      </c>
    </row>
    <row r="11" spans="1:18" ht="21" customHeight="1" thickBot="1" x14ac:dyDescent="0.25">
      <c r="A11" s="574"/>
      <c r="B11" s="581"/>
      <c r="C11" s="582"/>
      <c r="D11" s="582"/>
      <c r="E11" s="582"/>
      <c r="F11" s="583"/>
      <c r="G11" s="401"/>
      <c r="H11" s="549"/>
      <c r="I11" s="402"/>
      <c r="J11" s="403" t="s">
        <v>44</v>
      </c>
      <c r="K11" s="562"/>
      <c r="L11" s="1"/>
      <c r="M11" s="499"/>
      <c r="N11" s="177"/>
      <c r="O11" s="177"/>
      <c r="P11" s="177"/>
    </row>
    <row r="12" spans="1:18" ht="12" customHeight="1" thickBot="1" x14ac:dyDescent="0.2">
      <c r="A12" s="404">
        <v>1</v>
      </c>
      <c r="B12" s="542" t="s">
        <v>33</v>
      </c>
      <c r="C12" s="543"/>
      <c r="D12" s="543"/>
      <c r="E12" s="543"/>
      <c r="F12" s="543"/>
      <c r="G12" s="543"/>
      <c r="H12" s="543"/>
      <c r="I12" s="543"/>
      <c r="J12" s="543"/>
      <c r="K12" s="544"/>
      <c r="M12" s="177"/>
      <c r="N12" s="177"/>
      <c r="O12" s="177"/>
      <c r="P12" s="177"/>
    </row>
    <row r="13" spans="1:18" ht="11.25" customHeight="1" thickBot="1" x14ac:dyDescent="0.2">
      <c r="A13" s="405" t="s">
        <v>567</v>
      </c>
      <c r="B13" s="486" t="s">
        <v>129</v>
      </c>
      <c r="C13" s="540"/>
      <c r="D13" s="507"/>
      <c r="E13" s="624" t="s">
        <v>4</v>
      </c>
      <c r="F13" s="505"/>
      <c r="G13" s="397"/>
      <c r="H13" s="333"/>
      <c r="I13" s="333"/>
      <c r="J13" s="333"/>
      <c r="K13" s="334"/>
      <c r="M13" s="148" t="str">
        <f>IF(AND(I13="○",J13=""),"×","○")</f>
        <v>○</v>
      </c>
      <c r="N13" s="147">
        <f>COUNTIF($H13,"-")</f>
        <v>0</v>
      </c>
      <c r="O13" s="178">
        <f>COUNTIF($I13,"○")</f>
        <v>0</v>
      </c>
      <c r="P13" s="178">
        <f>COUNTIF($J13,"○")</f>
        <v>0</v>
      </c>
    </row>
    <row r="14" spans="1:18" ht="12" customHeight="1" thickBot="1" x14ac:dyDescent="0.2">
      <c r="A14" s="405" t="s">
        <v>568</v>
      </c>
      <c r="B14" s="486" t="s">
        <v>130</v>
      </c>
      <c r="C14" s="540"/>
      <c r="D14" s="507"/>
      <c r="E14" s="624" t="s">
        <v>131</v>
      </c>
      <c r="F14" s="505"/>
      <c r="G14" s="397"/>
      <c r="H14" s="333"/>
      <c r="I14" s="333"/>
      <c r="J14" s="333"/>
      <c r="K14" s="334"/>
      <c r="M14" s="147" t="str">
        <f t="shared" ref="M14:M21" si="0">IF(AND(I14="○",J14=""),"×","○")</f>
        <v>○</v>
      </c>
      <c r="N14" s="127">
        <f>COUNTIF($H14,"-")</f>
        <v>0</v>
      </c>
      <c r="O14" s="146">
        <f>COUNTIF($I14,"○")</f>
        <v>0</v>
      </c>
      <c r="P14" s="146">
        <f>COUNTIF($J14,"○")</f>
        <v>0</v>
      </c>
    </row>
    <row r="15" spans="1:18" ht="12" customHeight="1" x14ac:dyDescent="0.15">
      <c r="A15" s="405" t="s">
        <v>569</v>
      </c>
      <c r="B15" s="486" t="s">
        <v>132</v>
      </c>
      <c r="C15" s="540"/>
      <c r="D15" s="507"/>
      <c r="E15" s="624" t="s">
        <v>133</v>
      </c>
      <c r="F15" s="505"/>
      <c r="G15" s="397"/>
      <c r="H15" s="333"/>
      <c r="I15" s="333"/>
      <c r="J15" s="333"/>
      <c r="K15" s="334"/>
      <c r="M15" s="141" t="str">
        <f t="shared" si="0"/>
        <v>○</v>
      </c>
      <c r="N15" s="144" t="s">
        <v>699</v>
      </c>
      <c r="O15" s="126" t="s">
        <v>699</v>
      </c>
      <c r="P15" s="126" t="s">
        <v>699</v>
      </c>
    </row>
    <row r="16" spans="1:18" ht="12" customHeight="1" x14ac:dyDescent="0.15">
      <c r="A16" s="405" t="s">
        <v>570</v>
      </c>
      <c r="B16" s="506"/>
      <c r="C16" s="540"/>
      <c r="D16" s="507"/>
      <c r="E16" s="624" t="s">
        <v>62</v>
      </c>
      <c r="F16" s="505"/>
      <c r="G16" s="397"/>
      <c r="H16" s="333"/>
      <c r="I16" s="333"/>
      <c r="J16" s="333"/>
      <c r="K16" s="334"/>
      <c r="M16" s="142" t="str">
        <f t="shared" si="0"/>
        <v>○</v>
      </c>
      <c r="N16" s="145"/>
      <c r="O16" s="128"/>
      <c r="P16" s="128"/>
    </row>
    <row r="17" spans="1:16" ht="12" customHeight="1" thickBot="1" x14ac:dyDescent="0.2">
      <c r="A17" s="405" t="s">
        <v>571</v>
      </c>
      <c r="B17" s="506"/>
      <c r="C17" s="540"/>
      <c r="D17" s="507"/>
      <c r="E17" s="624" t="s">
        <v>134</v>
      </c>
      <c r="F17" s="505"/>
      <c r="G17" s="397"/>
      <c r="H17" s="333"/>
      <c r="I17" s="333"/>
      <c r="J17" s="333"/>
      <c r="K17" s="334"/>
      <c r="M17" s="143" t="str">
        <f t="shared" si="0"/>
        <v>○</v>
      </c>
      <c r="N17" s="146">
        <f>COUNTIF(H15:H17,"-")</f>
        <v>0</v>
      </c>
      <c r="O17" s="127">
        <f>COUNTIF(I15:I17,"○")</f>
        <v>0</v>
      </c>
      <c r="P17" s="127">
        <f>COUNTIF(J15:J17,"○")</f>
        <v>0</v>
      </c>
    </row>
    <row r="18" spans="1:16" ht="21" customHeight="1" x14ac:dyDescent="0.15">
      <c r="A18" s="405" t="s">
        <v>572</v>
      </c>
      <c r="B18" s="486" t="s">
        <v>122</v>
      </c>
      <c r="C18" s="517"/>
      <c r="D18" s="507"/>
      <c r="E18" s="624" t="s">
        <v>135</v>
      </c>
      <c r="F18" s="505"/>
      <c r="G18" s="397"/>
      <c r="H18" s="333"/>
      <c r="I18" s="333"/>
      <c r="J18" s="333"/>
      <c r="K18" s="334"/>
      <c r="M18" s="141" t="str">
        <f t="shared" si="0"/>
        <v>○</v>
      </c>
      <c r="N18" s="144" t="s">
        <v>700</v>
      </c>
      <c r="O18" s="126" t="s">
        <v>700</v>
      </c>
      <c r="P18" s="126" t="s">
        <v>700</v>
      </c>
    </row>
    <row r="19" spans="1:16" ht="21" customHeight="1" thickBot="1" x14ac:dyDescent="0.2">
      <c r="A19" s="405" t="s">
        <v>573</v>
      </c>
      <c r="B19" s="486"/>
      <c r="C19" s="517"/>
      <c r="D19" s="507"/>
      <c r="E19" s="486" t="s">
        <v>136</v>
      </c>
      <c r="F19" s="505"/>
      <c r="G19" s="397"/>
      <c r="H19" s="333"/>
      <c r="I19" s="333"/>
      <c r="J19" s="333"/>
      <c r="K19" s="334"/>
      <c r="M19" s="143" t="str">
        <f t="shared" si="0"/>
        <v>○</v>
      </c>
      <c r="N19" s="146">
        <f>COUNTIF(H18:H19,"-")</f>
        <v>0</v>
      </c>
      <c r="O19" s="127">
        <f>COUNTIF(I18:I19,"○")</f>
        <v>0</v>
      </c>
      <c r="P19" s="127">
        <f>COUNTIF(J18:J19,"○")</f>
        <v>0</v>
      </c>
    </row>
    <row r="20" spans="1:16" ht="12" customHeight="1" x14ac:dyDescent="0.15">
      <c r="A20" s="405" t="s">
        <v>574</v>
      </c>
      <c r="B20" s="486" t="s">
        <v>40</v>
      </c>
      <c r="C20" s="517"/>
      <c r="D20" s="507"/>
      <c r="E20" s="486" t="s">
        <v>63</v>
      </c>
      <c r="F20" s="505"/>
      <c r="G20" s="397"/>
      <c r="H20" s="333"/>
      <c r="I20" s="333"/>
      <c r="J20" s="333"/>
      <c r="K20" s="334"/>
      <c r="M20" s="141" t="str">
        <f t="shared" si="0"/>
        <v>○</v>
      </c>
      <c r="N20" s="144" t="s">
        <v>701</v>
      </c>
      <c r="O20" s="126" t="s">
        <v>701</v>
      </c>
      <c r="P20" s="126" t="s">
        <v>701</v>
      </c>
    </row>
    <row r="21" spans="1:16" ht="11.25" customHeight="1" thickBot="1" x14ac:dyDescent="0.2">
      <c r="A21" s="405" t="s">
        <v>575</v>
      </c>
      <c r="B21" s="486"/>
      <c r="C21" s="517"/>
      <c r="D21" s="507"/>
      <c r="E21" s="486" t="s">
        <v>64</v>
      </c>
      <c r="F21" s="505"/>
      <c r="G21" s="397"/>
      <c r="H21" s="333"/>
      <c r="I21" s="333"/>
      <c r="J21" s="333"/>
      <c r="K21" s="334"/>
      <c r="M21" s="143" t="str">
        <f t="shared" si="0"/>
        <v>○</v>
      </c>
      <c r="N21" s="146">
        <f>COUNTIF(H20:H21,"-")</f>
        <v>0</v>
      </c>
      <c r="O21" s="127">
        <f>COUNTIF(I20:I21,"○")</f>
        <v>0</v>
      </c>
      <c r="P21" s="127">
        <f>COUNTIF(J20:J21,"○")</f>
        <v>0</v>
      </c>
    </row>
    <row r="22" spans="1:16" ht="12" customHeight="1" thickBot="1" x14ac:dyDescent="0.2">
      <c r="A22" s="404">
        <v>2</v>
      </c>
      <c r="B22" s="542" t="s">
        <v>137</v>
      </c>
      <c r="C22" s="543"/>
      <c r="D22" s="543"/>
      <c r="E22" s="543"/>
      <c r="F22" s="543"/>
      <c r="G22" s="543"/>
      <c r="H22" s="543"/>
      <c r="I22" s="543"/>
      <c r="J22" s="543"/>
      <c r="K22" s="544"/>
    </row>
    <row r="23" spans="1:16" ht="12" customHeight="1" x14ac:dyDescent="0.15">
      <c r="A23" s="405" t="s">
        <v>576</v>
      </c>
      <c r="B23" s="486" t="s">
        <v>5</v>
      </c>
      <c r="C23" s="517"/>
      <c r="D23" s="487"/>
      <c r="E23" s="486" t="s">
        <v>45</v>
      </c>
      <c r="F23" s="505"/>
      <c r="G23" s="397"/>
      <c r="H23" s="333"/>
      <c r="I23" s="333"/>
      <c r="J23" s="333"/>
      <c r="K23" s="334"/>
      <c r="M23" s="141" t="str">
        <f t="shared" ref="M23:M40" si="1">IF(AND(I23="○",J23=""),"×","○")</f>
        <v>○</v>
      </c>
      <c r="N23" s="126" t="s">
        <v>702</v>
      </c>
      <c r="O23" s="126" t="s">
        <v>702</v>
      </c>
      <c r="P23" s="126" t="s">
        <v>702</v>
      </c>
    </row>
    <row r="24" spans="1:16" ht="12" customHeight="1" thickBot="1" x14ac:dyDescent="0.2">
      <c r="A24" s="405" t="s">
        <v>577</v>
      </c>
      <c r="B24" s="486"/>
      <c r="C24" s="517"/>
      <c r="D24" s="487"/>
      <c r="E24" s="486" t="s">
        <v>65</v>
      </c>
      <c r="F24" s="505"/>
      <c r="G24" s="397"/>
      <c r="H24" s="333"/>
      <c r="I24" s="333"/>
      <c r="J24" s="333"/>
      <c r="K24" s="334"/>
      <c r="M24" s="143" t="str">
        <f t="shared" si="1"/>
        <v>○</v>
      </c>
      <c r="N24" s="127">
        <f>COUNTIF(H23:H24,"-")</f>
        <v>0</v>
      </c>
      <c r="O24" s="127">
        <f>COUNTIF(I23:I24,"○")</f>
        <v>0</v>
      </c>
      <c r="P24" s="127">
        <f>COUNTIF(J23:J24,"○")</f>
        <v>0</v>
      </c>
    </row>
    <row r="25" spans="1:16" ht="12" customHeight="1" x14ac:dyDescent="0.15">
      <c r="A25" s="405" t="s">
        <v>578</v>
      </c>
      <c r="B25" s="535" t="s">
        <v>29</v>
      </c>
      <c r="C25" s="517"/>
      <c r="D25" s="487"/>
      <c r="E25" s="486" t="s">
        <v>46</v>
      </c>
      <c r="F25" s="505"/>
      <c r="G25" s="397"/>
      <c r="H25" s="333"/>
      <c r="I25" s="333"/>
      <c r="J25" s="333"/>
      <c r="K25" s="334"/>
      <c r="M25" s="141" t="str">
        <f t="shared" si="1"/>
        <v>○</v>
      </c>
      <c r="N25" s="126" t="s">
        <v>703</v>
      </c>
      <c r="O25" s="126" t="s">
        <v>703</v>
      </c>
      <c r="P25" s="126" t="s">
        <v>703</v>
      </c>
    </row>
    <row r="26" spans="1:16" ht="12" customHeight="1" thickBot="1" x14ac:dyDescent="0.2">
      <c r="A26" s="405" t="s">
        <v>579</v>
      </c>
      <c r="B26" s="486"/>
      <c r="C26" s="517"/>
      <c r="D26" s="487"/>
      <c r="E26" s="486" t="s">
        <v>66</v>
      </c>
      <c r="F26" s="505"/>
      <c r="G26" s="397"/>
      <c r="H26" s="333"/>
      <c r="I26" s="333"/>
      <c r="J26" s="333"/>
      <c r="K26" s="334"/>
      <c r="M26" s="143" t="str">
        <f t="shared" si="1"/>
        <v>○</v>
      </c>
      <c r="N26" s="127">
        <f>COUNTIF(H25:H26,"-")</f>
        <v>0</v>
      </c>
      <c r="O26" s="127">
        <f>COUNTIF(I25:I26,"○")</f>
        <v>0</v>
      </c>
      <c r="P26" s="127">
        <f>COUNTIF(J25:J26,"○")</f>
        <v>0</v>
      </c>
    </row>
    <row r="27" spans="1:16" ht="21" customHeight="1" x14ac:dyDescent="0.15">
      <c r="A27" s="405" t="s">
        <v>580</v>
      </c>
      <c r="B27" s="589" t="s">
        <v>138</v>
      </c>
      <c r="C27" s="486" t="s">
        <v>6</v>
      </c>
      <c r="D27" s="487"/>
      <c r="E27" s="486" t="s">
        <v>139</v>
      </c>
      <c r="F27" s="505"/>
      <c r="G27" s="397"/>
      <c r="H27" s="333"/>
      <c r="I27" s="333"/>
      <c r="J27" s="333"/>
      <c r="K27" s="334"/>
      <c r="M27" s="141" t="str">
        <f t="shared" si="1"/>
        <v>○</v>
      </c>
      <c r="N27" s="129" t="s">
        <v>704</v>
      </c>
      <c r="O27" s="129" t="s">
        <v>704</v>
      </c>
      <c r="P27" s="129" t="s">
        <v>704</v>
      </c>
    </row>
    <row r="28" spans="1:16" ht="12" customHeight="1" x14ac:dyDescent="0.15">
      <c r="A28" s="405" t="s">
        <v>581</v>
      </c>
      <c r="B28" s="589"/>
      <c r="C28" s="488"/>
      <c r="D28" s="487"/>
      <c r="E28" s="486" t="s">
        <v>67</v>
      </c>
      <c r="F28" s="505"/>
      <c r="G28" s="397"/>
      <c r="H28" s="333"/>
      <c r="I28" s="333"/>
      <c r="J28" s="333"/>
      <c r="K28" s="334"/>
      <c r="M28" s="142" t="str">
        <f t="shared" si="1"/>
        <v>○</v>
      </c>
      <c r="N28" s="128"/>
      <c r="O28" s="128"/>
      <c r="P28" s="128"/>
    </row>
    <row r="29" spans="1:16" ht="11.25" customHeight="1" x14ac:dyDescent="0.15">
      <c r="A29" s="405" t="s">
        <v>582</v>
      </c>
      <c r="B29" s="589"/>
      <c r="C29" s="488"/>
      <c r="D29" s="487"/>
      <c r="E29" s="486" t="s">
        <v>68</v>
      </c>
      <c r="F29" s="505"/>
      <c r="G29" s="397"/>
      <c r="H29" s="333"/>
      <c r="I29" s="333"/>
      <c r="J29" s="333"/>
      <c r="K29" s="334"/>
      <c r="M29" s="142" t="str">
        <f t="shared" si="1"/>
        <v>○</v>
      </c>
      <c r="N29" s="128"/>
      <c r="O29" s="128"/>
      <c r="P29" s="128"/>
    </row>
    <row r="30" spans="1:16" ht="21" customHeight="1" x14ac:dyDescent="0.15">
      <c r="A30" s="405" t="s">
        <v>583</v>
      </c>
      <c r="B30" s="597"/>
      <c r="C30" s="488"/>
      <c r="D30" s="487"/>
      <c r="E30" s="486" t="s">
        <v>69</v>
      </c>
      <c r="F30" s="505"/>
      <c r="G30" s="397"/>
      <c r="H30" s="333"/>
      <c r="I30" s="333"/>
      <c r="J30" s="333"/>
      <c r="K30" s="334"/>
      <c r="M30" s="142" t="str">
        <f t="shared" si="1"/>
        <v>○</v>
      </c>
      <c r="N30" s="128"/>
      <c r="O30" s="128"/>
      <c r="P30" s="128"/>
    </row>
    <row r="31" spans="1:16" ht="11.25" customHeight="1" x14ac:dyDescent="0.15">
      <c r="A31" s="405" t="s">
        <v>584</v>
      </c>
      <c r="B31" s="597"/>
      <c r="C31" s="488"/>
      <c r="D31" s="487"/>
      <c r="E31" s="486" t="s">
        <v>70</v>
      </c>
      <c r="F31" s="505"/>
      <c r="G31" s="397"/>
      <c r="H31" s="333"/>
      <c r="I31" s="333"/>
      <c r="J31" s="333"/>
      <c r="K31" s="334"/>
      <c r="M31" s="142" t="str">
        <f t="shared" si="1"/>
        <v>○</v>
      </c>
      <c r="N31" s="128"/>
      <c r="O31" s="128"/>
      <c r="P31" s="128"/>
    </row>
    <row r="32" spans="1:16" ht="21" customHeight="1" x14ac:dyDescent="0.15">
      <c r="A32" s="405" t="s">
        <v>585</v>
      </c>
      <c r="B32" s="597"/>
      <c r="C32" s="488"/>
      <c r="D32" s="487"/>
      <c r="E32" s="486" t="s">
        <v>71</v>
      </c>
      <c r="F32" s="505"/>
      <c r="G32" s="397"/>
      <c r="H32" s="333"/>
      <c r="I32" s="333"/>
      <c r="J32" s="333"/>
      <c r="K32" s="334"/>
      <c r="M32" s="142" t="str">
        <f t="shared" si="1"/>
        <v>○</v>
      </c>
      <c r="N32" s="128"/>
      <c r="O32" s="128"/>
      <c r="P32" s="128"/>
    </row>
    <row r="33" spans="1:16" ht="21.75" customHeight="1" x14ac:dyDescent="0.15">
      <c r="A33" s="405" t="s">
        <v>586</v>
      </c>
      <c r="B33" s="597"/>
      <c r="C33" s="486" t="s">
        <v>140</v>
      </c>
      <c r="D33" s="487"/>
      <c r="E33" s="486" t="s">
        <v>72</v>
      </c>
      <c r="F33" s="505"/>
      <c r="G33" s="397"/>
      <c r="H33" s="333"/>
      <c r="I33" s="333"/>
      <c r="J33" s="333"/>
      <c r="K33" s="334"/>
      <c r="M33" s="142" t="str">
        <f t="shared" si="1"/>
        <v>○</v>
      </c>
      <c r="N33" s="128"/>
      <c r="O33" s="128"/>
      <c r="P33" s="128"/>
    </row>
    <row r="34" spans="1:16" ht="21" customHeight="1" x14ac:dyDescent="0.15">
      <c r="A34" s="405" t="s">
        <v>587</v>
      </c>
      <c r="B34" s="597"/>
      <c r="C34" s="486"/>
      <c r="D34" s="487"/>
      <c r="E34" s="486" t="s">
        <v>73</v>
      </c>
      <c r="F34" s="541"/>
      <c r="G34" s="397"/>
      <c r="H34" s="333"/>
      <c r="I34" s="333"/>
      <c r="J34" s="333"/>
      <c r="K34" s="334"/>
      <c r="M34" s="142" t="str">
        <f t="shared" si="1"/>
        <v>○</v>
      </c>
      <c r="N34" s="128"/>
      <c r="O34" s="128"/>
      <c r="P34" s="128"/>
    </row>
    <row r="35" spans="1:16" ht="11.25" customHeight="1" x14ac:dyDescent="0.15">
      <c r="A35" s="405" t="s">
        <v>588</v>
      </c>
      <c r="B35" s="597"/>
      <c r="C35" s="488"/>
      <c r="D35" s="487"/>
      <c r="E35" s="486" t="s">
        <v>74</v>
      </c>
      <c r="F35" s="505"/>
      <c r="G35" s="397"/>
      <c r="H35" s="333"/>
      <c r="I35" s="333"/>
      <c r="J35" s="333"/>
      <c r="K35" s="334"/>
      <c r="M35" s="142" t="str">
        <f t="shared" si="1"/>
        <v>○</v>
      </c>
      <c r="N35" s="128"/>
      <c r="O35" s="128"/>
      <c r="P35" s="128"/>
    </row>
    <row r="36" spans="1:16" ht="21" customHeight="1" x14ac:dyDescent="0.15">
      <c r="A36" s="405" t="s">
        <v>589</v>
      </c>
      <c r="B36" s="597"/>
      <c r="C36" s="488"/>
      <c r="D36" s="487"/>
      <c r="E36" s="486" t="s">
        <v>75</v>
      </c>
      <c r="F36" s="505"/>
      <c r="G36" s="397"/>
      <c r="H36" s="333"/>
      <c r="I36" s="333"/>
      <c r="J36" s="333"/>
      <c r="K36" s="334"/>
      <c r="M36" s="142" t="str">
        <f t="shared" si="1"/>
        <v>○</v>
      </c>
      <c r="N36" s="128"/>
      <c r="O36" s="128"/>
      <c r="P36" s="128"/>
    </row>
    <row r="37" spans="1:16" ht="12" customHeight="1" x14ac:dyDescent="0.15">
      <c r="A37" s="405" t="s">
        <v>590</v>
      </c>
      <c r="B37" s="597"/>
      <c r="C37" s="486" t="s">
        <v>7</v>
      </c>
      <c r="D37" s="487"/>
      <c r="E37" s="486" t="s">
        <v>76</v>
      </c>
      <c r="F37" s="505"/>
      <c r="G37" s="397"/>
      <c r="H37" s="333"/>
      <c r="I37" s="333"/>
      <c r="J37" s="333"/>
      <c r="K37" s="334"/>
      <c r="M37" s="142" t="str">
        <f t="shared" si="1"/>
        <v>○</v>
      </c>
      <c r="N37" s="128"/>
      <c r="O37" s="128"/>
      <c r="P37" s="128"/>
    </row>
    <row r="38" spans="1:16" ht="12" customHeight="1" x14ac:dyDescent="0.15">
      <c r="A38" s="405" t="s">
        <v>591</v>
      </c>
      <c r="B38" s="597"/>
      <c r="C38" s="488"/>
      <c r="D38" s="487"/>
      <c r="E38" s="486" t="s">
        <v>77</v>
      </c>
      <c r="F38" s="505"/>
      <c r="G38" s="397"/>
      <c r="H38" s="333"/>
      <c r="I38" s="333"/>
      <c r="J38" s="333"/>
      <c r="K38" s="334"/>
      <c r="M38" s="142" t="str">
        <f t="shared" si="1"/>
        <v>○</v>
      </c>
      <c r="N38" s="128"/>
      <c r="O38" s="128"/>
      <c r="P38" s="128"/>
    </row>
    <row r="39" spans="1:16" ht="12" customHeight="1" x14ac:dyDescent="0.15">
      <c r="A39" s="405" t="s">
        <v>592</v>
      </c>
      <c r="B39" s="597"/>
      <c r="C39" s="486" t="s">
        <v>56</v>
      </c>
      <c r="D39" s="487"/>
      <c r="E39" s="486" t="s">
        <v>78</v>
      </c>
      <c r="F39" s="505"/>
      <c r="G39" s="397"/>
      <c r="H39" s="333"/>
      <c r="I39" s="333"/>
      <c r="J39" s="333"/>
      <c r="K39" s="334"/>
      <c r="M39" s="142" t="str">
        <f t="shared" si="1"/>
        <v>○</v>
      </c>
      <c r="N39" s="128"/>
      <c r="O39" s="128"/>
      <c r="P39" s="128"/>
    </row>
    <row r="40" spans="1:16" ht="12" customHeight="1" thickBot="1" x14ac:dyDescent="0.2">
      <c r="A40" s="405" t="s">
        <v>593</v>
      </c>
      <c r="B40" s="598"/>
      <c r="C40" s="536"/>
      <c r="D40" s="599"/>
      <c r="E40" s="536" t="s">
        <v>79</v>
      </c>
      <c r="F40" s="592"/>
      <c r="G40" s="406"/>
      <c r="H40" s="335"/>
      <c r="I40" s="335"/>
      <c r="J40" s="335"/>
      <c r="K40" s="336"/>
      <c r="M40" s="143" t="str">
        <f t="shared" si="1"/>
        <v>○</v>
      </c>
      <c r="N40" s="127">
        <f>COUNTIF(H27:H40,"-")</f>
        <v>0</v>
      </c>
      <c r="O40" s="127">
        <f>COUNTIF(I27:I40,"○")</f>
        <v>0</v>
      </c>
      <c r="P40" s="127">
        <f>COUNTIF(J27:J40,"○")</f>
        <v>0</v>
      </c>
    </row>
    <row r="41" spans="1:16" ht="12" customHeight="1" thickBot="1" x14ac:dyDescent="0.2">
      <c r="A41" s="404">
        <v>3</v>
      </c>
      <c r="B41" s="542" t="s">
        <v>34</v>
      </c>
      <c r="C41" s="543"/>
      <c r="D41" s="543"/>
      <c r="E41" s="543"/>
      <c r="F41" s="543"/>
      <c r="G41" s="543"/>
      <c r="H41" s="543"/>
      <c r="I41" s="543"/>
      <c r="J41" s="543"/>
      <c r="K41" s="544"/>
    </row>
    <row r="42" spans="1:16" ht="12" customHeight="1" thickBot="1" x14ac:dyDescent="0.2">
      <c r="A42" s="407" t="s">
        <v>594</v>
      </c>
      <c r="B42" s="535" t="s">
        <v>141</v>
      </c>
      <c r="C42" s="517"/>
      <c r="D42" s="507"/>
      <c r="E42" s="486" t="s">
        <v>80</v>
      </c>
      <c r="F42" s="505"/>
      <c r="G42" s="397"/>
      <c r="H42" s="333"/>
      <c r="I42" s="333"/>
      <c r="J42" s="333"/>
      <c r="K42" s="334"/>
      <c r="M42" s="141" t="str">
        <f t="shared" ref="M42:M50" si="2">IF(AND(I42="○",J42=""),"×","○")</f>
        <v>○</v>
      </c>
      <c r="N42" s="147">
        <f>COUNTIF(H42,"-")</f>
        <v>0</v>
      </c>
      <c r="O42" s="147">
        <f>COUNTIF(I42,"○")</f>
        <v>0</v>
      </c>
      <c r="P42" s="147">
        <f>COUNTIF(J42,"○")</f>
        <v>0</v>
      </c>
    </row>
    <row r="43" spans="1:16" ht="11.25" customHeight="1" x14ac:dyDescent="0.15">
      <c r="A43" s="407" t="s">
        <v>595</v>
      </c>
      <c r="B43" s="535" t="s">
        <v>57</v>
      </c>
      <c r="C43" s="517"/>
      <c r="D43" s="507"/>
      <c r="E43" s="486" t="s">
        <v>81</v>
      </c>
      <c r="F43" s="505"/>
      <c r="G43" s="397"/>
      <c r="H43" s="333"/>
      <c r="I43" s="333"/>
      <c r="J43" s="333"/>
      <c r="K43" s="334"/>
      <c r="M43" s="141" t="str">
        <f t="shared" si="2"/>
        <v>○</v>
      </c>
      <c r="N43" s="126" t="s">
        <v>705</v>
      </c>
      <c r="O43" s="126" t="s">
        <v>705</v>
      </c>
      <c r="P43" s="126" t="s">
        <v>705</v>
      </c>
    </row>
    <row r="44" spans="1:16" ht="11.25" customHeight="1" x14ac:dyDescent="0.15">
      <c r="A44" s="407" t="s">
        <v>596</v>
      </c>
      <c r="B44" s="486"/>
      <c r="C44" s="517"/>
      <c r="D44" s="507"/>
      <c r="E44" s="486" t="s">
        <v>82</v>
      </c>
      <c r="F44" s="505"/>
      <c r="G44" s="397"/>
      <c r="H44" s="333"/>
      <c r="I44" s="333"/>
      <c r="J44" s="333"/>
      <c r="K44" s="334"/>
      <c r="M44" s="142" t="str">
        <f t="shared" si="2"/>
        <v>○</v>
      </c>
      <c r="N44" s="128"/>
      <c r="O44" s="128"/>
      <c r="P44" s="128"/>
    </row>
    <row r="45" spans="1:16" ht="12" customHeight="1" x14ac:dyDescent="0.15">
      <c r="A45" s="407" t="s">
        <v>597</v>
      </c>
      <c r="B45" s="486"/>
      <c r="C45" s="517"/>
      <c r="D45" s="507"/>
      <c r="E45" s="486" t="s">
        <v>83</v>
      </c>
      <c r="F45" s="505"/>
      <c r="G45" s="397"/>
      <c r="H45" s="333"/>
      <c r="I45" s="333"/>
      <c r="J45" s="333"/>
      <c r="K45" s="334"/>
      <c r="M45" s="142" t="str">
        <f t="shared" si="2"/>
        <v>○</v>
      </c>
      <c r="N45" s="128"/>
      <c r="O45" s="128"/>
      <c r="P45" s="128"/>
    </row>
    <row r="46" spans="1:16" ht="11.25" customHeight="1" thickBot="1" x14ac:dyDescent="0.2">
      <c r="A46" s="407" t="s">
        <v>598</v>
      </c>
      <c r="B46" s="486"/>
      <c r="C46" s="517"/>
      <c r="D46" s="507"/>
      <c r="E46" s="486" t="s">
        <v>84</v>
      </c>
      <c r="F46" s="505"/>
      <c r="G46" s="397"/>
      <c r="H46" s="333"/>
      <c r="I46" s="333"/>
      <c r="J46" s="333"/>
      <c r="K46" s="334"/>
      <c r="M46" s="143" t="str">
        <f t="shared" si="2"/>
        <v>○</v>
      </c>
      <c r="N46" s="127">
        <f>COUNTIF(H43:H46,"-")</f>
        <v>0</v>
      </c>
      <c r="O46" s="127">
        <f>COUNTIF(I43:I46,"○")</f>
        <v>0</v>
      </c>
      <c r="P46" s="127">
        <f>COUNTIF(J43:J46,"○")</f>
        <v>0</v>
      </c>
    </row>
    <row r="47" spans="1:16" ht="12" customHeight="1" x14ac:dyDescent="0.15">
      <c r="A47" s="407" t="s">
        <v>599</v>
      </c>
      <c r="B47" s="535" t="s">
        <v>30</v>
      </c>
      <c r="C47" s="517"/>
      <c r="D47" s="507"/>
      <c r="E47" s="486" t="s">
        <v>123</v>
      </c>
      <c r="F47" s="505"/>
      <c r="G47" s="397"/>
      <c r="H47" s="333"/>
      <c r="I47" s="333"/>
      <c r="J47" s="333"/>
      <c r="K47" s="334"/>
      <c r="M47" s="141" t="str">
        <f t="shared" si="2"/>
        <v>○</v>
      </c>
      <c r="N47" s="126" t="s">
        <v>706</v>
      </c>
      <c r="O47" s="126" t="s">
        <v>706</v>
      </c>
      <c r="P47" s="126" t="s">
        <v>706</v>
      </c>
    </row>
    <row r="48" spans="1:16" ht="12" customHeight="1" thickBot="1" x14ac:dyDescent="0.2">
      <c r="A48" s="407" t="s">
        <v>600</v>
      </c>
      <c r="B48" s="486"/>
      <c r="C48" s="517"/>
      <c r="D48" s="507"/>
      <c r="E48" s="486" t="s">
        <v>124</v>
      </c>
      <c r="F48" s="505"/>
      <c r="G48" s="397"/>
      <c r="H48" s="333"/>
      <c r="I48" s="333"/>
      <c r="J48" s="333"/>
      <c r="K48" s="334"/>
      <c r="M48" s="143" t="str">
        <f t="shared" si="2"/>
        <v>○</v>
      </c>
      <c r="N48" s="127">
        <f>COUNTIF(H47:H48,"-")</f>
        <v>0</v>
      </c>
      <c r="O48" s="127">
        <f>COUNTIF(I47:I48,"○")</f>
        <v>0</v>
      </c>
      <c r="P48" s="127">
        <f>COUNTIF(J47:J48,"○")</f>
        <v>0</v>
      </c>
    </row>
    <row r="49" spans="1:16" ht="12" customHeight="1" x14ac:dyDescent="0.15">
      <c r="A49" s="407" t="s">
        <v>601</v>
      </c>
      <c r="B49" s="535" t="s">
        <v>142</v>
      </c>
      <c r="C49" s="517"/>
      <c r="D49" s="507"/>
      <c r="E49" s="486" t="s">
        <v>85</v>
      </c>
      <c r="F49" s="505"/>
      <c r="G49" s="397"/>
      <c r="H49" s="333"/>
      <c r="I49" s="333"/>
      <c r="J49" s="333"/>
      <c r="K49" s="334"/>
      <c r="M49" s="141" t="str">
        <f t="shared" si="2"/>
        <v>○</v>
      </c>
      <c r="N49" s="126" t="s">
        <v>707</v>
      </c>
      <c r="O49" s="126" t="s">
        <v>707</v>
      </c>
      <c r="P49" s="126" t="s">
        <v>707</v>
      </c>
    </row>
    <row r="50" spans="1:16" ht="12" customHeight="1" thickBot="1" x14ac:dyDescent="0.2">
      <c r="A50" s="407" t="s">
        <v>602</v>
      </c>
      <c r="B50" s="536"/>
      <c r="C50" s="537"/>
      <c r="D50" s="538"/>
      <c r="E50" s="536" t="s">
        <v>79</v>
      </c>
      <c r="F50" s="592"/>
      <c r="G50" s="406"/>
      <c r="H50" s="335"/>
      <c r="I50" s="335"/>
      <c r="J50" s="335"/>
      <c r="K50" s="336"/>
      <c r="M50" s="143" t="str">
        <f t="shared" si="2"/>
        <v>○</v>
      </c>
      <c r="N50" s="127">
        <f>COUNTIF(H49:H50,"-")</f>
        <v>0</v>
      </c>
      <c r="O50" s="127">
        <f>COUNTIF(I49:I50,"○")</f>
        <v>0</v>
      </c>
      <c r="P50" s="127">
        <f>COUNTIF(J49:J50,"○")</f>
        <v>0</v>
      </c>
    </row>
    <row r="51" spans="1:16" ht="12" customHeight="1" thickBot="1" x14ac:dyDescent="0.2">
      <c r="A51" s="404">
        <v>4</v>
      </c>
      <c r="B51" s="542" t="s">
        <v>143</v>
      </c>
      <c r="C51" s="543"/>
      <c r="D51" s="543"/>
      <c r="E51" s="543"/>
      <c r="F51" s="543"/>
      <c r="G51" s="543"/>
      <c r="H51" s="543"/>
      <c r="I51" s="543"/>
      <c r="J51" s="543"/>
      <c r="K51" s="544"/>
    </row>
    <row r="52" spans="1:16" ht="12" customHeight="1" x14ac:dyDescent="0.15">
      <c r="A52" s="408" t="s">
        <v>603</v>
      </c>
      <c r="B52" s="545" t="s">
        <v>8</v>
      </c>
      <c r="C52" s="486" t="s">
        <v>224</v>
      </c>
      <c r="D52" s="517"/>
      <c r="E52" s="505"/>
      <c r="F52" s="505"/>
      <c r="G52" s="397"/>
      <c r="H52" s="333"/>
      <c r="I52" s="333"/>
      <c r="J52" s="333"/>
      <c r="K52" s="334"/>
      <c r="M52" s="141" t="str">
        <f t="shared" ref="M52:M98" si="3">IF(AND(I52="○",J52=""),"×","○")</f>
        <v>○</v>
      </c>
      <c r="N52" s="126" t="s">
        <v>708</v>
      </c>
      <c r="O52" s="126" t="s">
        <v>708</v>
      </c>
      <c r="P52" s="126" t="s">
        <v>708</v>
      </c>
    </row>
    <row r="53" spans="1:16" ht="12" customHeight="1" x14ac:dyDescent="0.15">
      <c r="A53" s="408" t="s">
        <v>604</v>
      </c>
      <c r="B53" s="546"/>
      <c r="C53" s="486" t="s">
        <v>225</v>
      </c>
      <c r="D53" s="540"/>
      <c r="E53" s="505"/>
      <c r="F53" s="505"/>
      <c r="G53" s="397"/>
      <c r="H53" s="333"/>
      <c r="I53" s="333"/>
      <c r="J53" s="333"/>
      <c r="K53" s="334"/>
      <c r="M53" s="142" t="str">
        <f t="shared" si="3"/>
        <v>○</v>
      </c>
      <c r="N53" s="128"/>
      <c r="O53" s="128"/>
      <c r="P53" s="128"/>
    </row>
    <row r="54" spans="1:16" ht="12" customHeight="1" x14ac:dyDescent="0.15">
      <c r="A54" s="408" t="s">
        <v>605</v>
      </c>
      <c r="B54" s="546"/>
      <c r="C54" s="486" t="s">
        <v>226</v>
      </c>
      <c r="D54" s="517"/>
      <c r="E54" s="505"/>
      <c r="F54" s="505"/>
      <c r="G54" s="397"/>
      <c r="H54" s="333"/>
      <c r="I54" s="333"/>
      <c r="J54" s="333"/>
      <c r="K54" s="334"/>
      <c r="M54" s="142" t="str">
        <f t="shared" si="3"/>
        <v>○</v>
      </c>
      <c r="N54" s="128"/>
      <c r="O54" s="128"/>
      <c r="P54" s="128"/>
    </row>
    <row r="55" spans="1:16" ht="23.25" customHeight="1" x14ac:dyDescent="0.15">
      <c r="A55" s="408" t="s">
        <v>606</v>
      </c>
      <c r="B55" s="546"/>
      <c r="C55" s="486" t="s">
        <v>144</v>
      </c>
      <c r="D55" s="507"/>
      <c r="E55" s="486" t="s">
        <v>227</v>
      </c>
      <c r="F55" s="505"/>
      <c r="G55" s="397"/>
      <c r="H55" s="333"/>
      <c r="I55" s="333"/>
      <c r="J55" s="333"/>
      <c r="K55" s="334"/>
      <c r="M55" s="142" t="str">
        <f t="shared" si="3"/>
        <v>○</v>
      </c>
      <c r="N55" s="128"/>
      <c r="O55" s="128"/>
      <c r="P55" s="128"/>
    </row>
    <row r="56" spans="1:16" ht="23.25" customHeight="1" thickBot="1" x14ac:dyDescent="0.2">
      <c r="A56" s="408" t="s">
        <v>607</v>
      </c>
      <c r="B56" s="547"/>
      <c r="C56" s="486"/>
      <c r="D56" s="507"/>
      <c r="E56" s="486" t="s">
        <v>228</v>
      </c>
      <c r="F56" s="505"/>
      <c r="G56" s="397"/>
      <c r="H56" s="333"/>
      <c r="I56" s="333"/>
      <c r="J56" s="333"/>
      <c r="K56" s="334"/>
      <c r="M56" s="143" t="str">
        <f t="shared" si="3"/>
        <v>○</v>
      </c>
      <c r="N56" s="127">
        <f>COUNTIF(H52:H56,"-")</f>
        <v>0</v>
      </c>
      <c r="O56" s="127">
        <f>COUNTIF(I52:I56,"○")</f>
        <v>0</v>
      </c>
      <c r="P56" s="127">
        <f>COUNTIF(J52:J56,"○")</f>
        <v>0</v>
      </c>
    </row>
    <row r="57" spans="1:16" ht="23.25" customHeight="1" x14ac:dyDescent="0.15">
      <c r="A57" s="408" t="s">
        <v>608</v>
      </c>
      <c r="B57" s="589" t="s">
        <v>145</v>
      </c>
      <c r="C57" s="486" t="s">
        <v>6</v>
      </c>
      <c r="D57" s="507"/>
      <c r="E57" s="486" t="s">
        <v>146</v>
      </c>
      <c r="F57" s="505"/>
      <c r="G57" s="397"/>
      <c r="H57" s="333"/>
      <c r="I57" s="333"/>
      <c r="J57" s="333"/>
      <c r="K57" s="334"/>
      <c r="M57" s="141" t="str">
        <f t="shared" si="3"/>
        <v>○</v>
      </c>
      <c r="N57" s="126" t="s">
        <v>709</v>
      </c>
      <c r="O57" s="126" t="s">
        <v>709</v>
      </c>
      <c r="P57" s="126" t="s">
        <v>709</v>
      </c>
    </row>
    <row r="58" spans="1:16" ht="23.25" customHeight="1" x14ac:dyDescent="0.15">
      <c r="A58" s="408" t="s">
        <v>609</v>
      </c>
      <c r="B58" s="589"/>
      <c r="C58" s="506"/>
      <c r="D58" s="507"/>
      <c r="E58" s="486" t="s">
        <v>147</v>
      </c>
      <c r="F58" s="505"/>
      <c r="G58" s="397"/>
      <c r="H58" s="333"/>
      <c r="I58" s="333"/>
      <c r="J58" s="333"/>
      <c r="K58" s="334"/>
      <c r="M58" s="142" t="str">
        <f t="shared" si="3"/>
        <v>○</v>
      </c>
      <c r="N58" s="128"/>
      <c r="O58" s="128"/>
      <c r="P58" s="128"/>
    </row>
    <row r="59" spans="1:16" ht="21" customHeight="1" x14ac:dyDescent="0.15">
      <c r="A59" s="408" t="s">
        <v>610</v>
      </c>
      <c r="B59" s="590"/>
      <c r="C59" s="506"/>
      <c r="D59" s="507"/>
      <c r="E59" s="486" t="s">
        <v>148</v>
      </c>
      <c r="F59" s="505"/>
      <c r="G59" s="397"/>
      <c r="H59" s="333"/>
      <c r="I59" s="333"/>
      <c r="J59" s="333"/>
      <c r="K59" s="334"/>
      <c r="M59" s="142" t="str">
        <f t="shared" si="3"/>
        <v>○</v>
      </c>
      <c r="N59" s="128"/>
      <c r="O59" s="128"/>
      <c r="P59" s="128"/>
    </row>
    <row r="60" spans="1:16" ht="23.25" customHeight="1" x14ac:dyDescent="0.15">
      <c r="A60" s="408" t="s">
        <v>611</v>
      </c>
      <c r="B60" s="590"/>
      <c r="C60" s="506"/>
      <c r="D60" s="507"/>
      <c r="E60" s="486" t="s">
        <v>149</v>
      </c>
      <c r="F60" s="505"/>
      <c r="G60" s="397"/>
      <c r="H60" s="333"/>
      <c r="I60" s="333"/>
      <c r="J60" s="333"/>
      <c r="K60" s="334"/>
      <c r="M60" s="142" t="str">
        <f t="shared" si="3"/>
        <v>○</v>
      </c>
      <c r="N60" s="128"/>
      <c r="O60" s="128"/>
      <c r="P60" s="128"/>
    </row>
    <row r="61" spans="1:16" ht="21.75" customHeight="1" x14ac:dyDescent="0.15">
      <c r="A61" s="408" t="s">
        <v>612</v>
      </c>
      <c r="B61" s="590"/>
      <c r="C61" s="506"/>
      <c r="D61" s="507"/>
      <c r="E61" s="486" t="s">
        <v>150</v>
      </c>
      <c r="F61" s="505"/>
      <c r="G61" s="397"/>
      <c r="H61" s="333"/>
      <c r="I61" s="333"/>
      <c r="J61" s="333"/>
      <c r="K61" s="334"/>
      <c r="M61" s="142" t="str">
        <f t="shared" si="3"/>
        <v>○</v>
      </c>
      <c r="N61" s="128"/>
      <c r="O61" s="128"/>
      <c r="P61" s="128"/>
    </row>
    <row r="62" spans="1:16" ht="12" customHeight="1" x14ac:dyDescent="0.15">
      <c r="A62" s="408" t="s">
        <v>613</v>
      </c>
      <c r="B62" s="590"/>
      <c r="C62" s="552" t="s">
        <v>213</v>
      </c>
      <c r="D62" s="553"/>
      <c r="E62" s="486" t="s">
        <v>151</v>
      </c>
      <c r="F62" s="505"/>
      <c r="G62" s="397"/>
      <c r="H62" s="333"/>
      <c r="I62" s="333"/>
      <c r="J62" s="333"/>
      <c r="K62" s="334"/>
      <c r="M62" s="142" t="str">
        <f t="shared" si="3"/>
        <v>○</v>
      </c>
      <c r="N62" s="128"/>
      <c r="O62" s="128"/>
      <c r="P62" s="128"/>
    </row>
    <row r="63" spans="1:16" ht="12" customHeight="1" x14ac:dyDescent="0.15">
      <c r="A63" s="408" t="s">
        <v>614</v>
      </c>
      <c r="B63" s="590"/>
      <c r="C63" s="554"/>
      <c r="D63" s="555"/>
      <c r="E63" s="486" t="s">
        <v>86</v>
      </c>
      <c r="F63" s="505"/>
      <c r="G63" s="397"/>
      <c r="H63" s="333"/>
      <c r="I63" s="333"/>
      <c r="J63" s="333"/>
      <c r="K63" s="334"/>
      <c r="M63" s="142" t="str">
        <f t="shared" si="3"/>
        <v>○</v>
      </c>
      <c r="N63" s="128"/>
      <c r="O63" s="128"/>
      <c r="P63" s="128"/>
    </row>
    <row r="64" spans="1:16" ht="12" customHeight="1" x14ac:dyDescent="0.15">
      <c r="A64" s="408" t="s">
        <v>615</v>
      </c>
      <c r="B64" s="590"/>
      <c r="C64" s="554"/>
      <c r="D64" s="555"/>
      <c r="E64" s="486" t="s">
        <v>87</v>
      </c>
      <c r="F64" s="505"/>
      <c r="G64" s="397"/>
      <c r="H64" s="333"/>
      <c r="I64" s="333"/>
      <c r="J64" s="333"/>
      <c r="K64" s="334"/>
      <c r="M64" s="142" t="str">
        <f t="shared" si="3"/>
        <v>○</v>
      </c>
      <c r="N64" s="128"/>
      <c r="O64" s="128"/>
      <c r="P64" s="128"/>
    </row>
    <row r="65" spans="1:16" ht="21" customHeight="1" x14ac:dyDescent="0.15">
      <c r="A65" s="408" t="s">
        <v>616</v>
      </c>
      <c r="B65" s="590"/>
      <c r="C65" s="556"/>
      <c r="D65" s="557"/>
      <c r="E65" s="486" t="s">
        <v>152</v>
      </c>
      <c r="F65" s="505"/>
      <c r="G65" s="397"/>
      <c r="H65" s="333"/>
      <c r="I65" s="333"/>
      <c r="J65" s="333"/>
      <c r="K65" s="334"/>
      <c r="M65" s="142" t="str">
        <f t="shared" si="3"/>
        <v>○</v>
      </c>
      <c r="N65" s="128"/>
      <c r="O65" s="128"/>
      <c r="P65" s="128"/>
    </row>
    <row r="66" spans="1:16" ht="21" customHeight="1" x14ac:dyDescent="0.15">
      <c r="A66" s="408" t="s">
        <v>617</v>
      </c>
      <c r="B66" s="590"/>
      <c r="C66" s="506" t="s">
        <v>125</v>
      </c>
      <c r="D66" s="508"/>
      <c r="E66" s="486" t="s">
        <v>153</v>
      </c>
      <c r="F66" s="505"/>
      <c r="G66" s="397"/>
      <c r="H66" s="333"/>
      <c r="I66" s="333"/>
      <c r="J66" s="333"/>
      <c r="K66" s="334"/>
      <c r="M66" s="142" t="str">
        <f t="shared" si="3"/>
        <v>○</v>
      </c>
      <c r="N66" s="128"/>
      <c r="O66" s="128"/>
      <c r="P66" s="128"/>
    </row>
    <row r="67" spans="1:16" ht="21" customHeight="1" thickBot="1" x14ac:dyDescent="0.2">
      <c r="A67" s="408" t="s">
        <v>618</v>
      </c>
      <c r="B67" s="590"/>
      <c r="C67" s="506" t="s">
        <v>204</v>
      </c>
      <c r="D67" s="508"/>
      <c r="E67" s="486" t="s">
        <v>154</v>
      </c>
      <c r="F67" s="505"/>
      <c r="G67" s="397"/>
      <c r="H67" s="333"/>
      <c r="I67" s="333"/>
      <c r="J67" s="333"/>
      <c r="K67" s="334"/>
      <c r="M67" s="143" t="str">
        <f t="shared" si="3"/>
        <v>○</v>
      </c>
      <c r="N67" s="127">
        <f>COUNTIF(H57:H67,"-")</f>
        <v>0</v>
      </c>
      <c r="O67" s="127">
        <f>COUNTIF(I57:I67,"○")</f>
        <v>0</v>
      </c>
      <c r="P67" s="127">
        <f>COUNTIF(J57:J67,"○")</f>
        <v>0</v>
      </c>
    </row>
    <row r="68" spans="1:16" ht="12" customHeight="1" x14ac:dyDescent="0.15">
      <c r="A68" s="408" t="s">
        <v>619</v>
      </c>
      <c r="B68" s="545" t="s">
        <v>9</v>
      </c>
      <c r="C68" s="486" t="s">
        <v>6</v>
      </c>
      <c r="D68" s="507"/>
      <c r="E68" s="486" t="s">
        <v>88</v>
      </c>
      <c r="F68" s="505"/>
      <c r="G68" s="397"/>
      <c r="H68" s="333"/>
      <c r="I68" s="333"/>
      <c r="J68" s="333"/>
      <c r="K68" s="334"/>
      <c r="M68" s="141" t="str">
        <f t="shared" si="3"/>
        <v>○</v>
      </c>
      <c r="N68" s="126" t="s">
        <v>710</v>
      </c>
      <c r="O68" s="126" t="s">
        <v>710</v>
      </c>
      <c r="P68" s="126" t="s">
        <v>710</v>
      </c>
    </row>
    <row r="69" spans="1:16" ht="12" customHeight="1" x14ac:dyDescent="0.15">
      <c r="A69" s="408" t="s">
        <v>620</v>
      </c>
      <c r="B69" s="622"/>
      <c r="C69" s="506"/>
      <c r="D69" s="507"/>
      <c r="E69" s="486" t="s">
        <v>89</v>
      </c>
      <c r="F69" s="505"/>
      <c r="G69" s="397"/>
      <c r="H69" s="333"/>
      <c r="I69" s="333"/>
      <c r="J69" s="333"/>
      <c r="K69" s="334"/>
      <c r="M69" s="142" t="str">
        <f t="shared" si="3"/>
        <v>○</v>
      </c>
      <c r="N69" s="128"/>
      <c r="O69" s="128"/>
      <c r="P69" s="128"/>
    </row>
    <row r="70" spans="1:16" ht="21.75" customHeight="1" x14ac:dyDescent="0.15">
      <c r="A70" s="408" t="s">
        <v>621</v>
      </c>
      <c r="B70" s="622"/>
      <c r="C70" s="506"/>
      <c r="D70" s="507"/>
      <c r="E70" s="486" t="s">
        <v>90</v>
      </c>
      <c r="F70" s="505"/>
      <c r="G70" s="397"/>
      <c r="H70" s="333"/>
      <c r="I70" s="333"/>
      <c r="J70" s="333"/>
      <c r="K70" s="334"/>
      <c r="M70" s="142" t="str">
        <f t="shared" si="3"/>
        <v>○</v>
      </c>
      <c r="N70" s="128"/>
      <c r="O70" s="128"/>
      <c r="P70" s="128"/>
    </row>
    <row r="71" spans="1:16" ht="12" customHeight="1" x14ac:dyDescent="0.15">
      <c r="A71" s="408" t="s">
        <v>622</v>
      </c>
      <c r="B71" s="622"/>
      <c r="C71" s="486" t="s">
        <v>214</v>
      </c>
      <c r="D71" s="507"/>
      <c r="E71" s="486" t="s">
        <v>155</v>
      </c>
      <c r="F71" s="505"/>
      <c r="G71" s="397"/>
      <c r="H71" s="333"/>
      <c r="I71" s="333"/>
      <c r="J71" s="333"/>
      <c r="K71" s="334"/>
      <c r="M71" s="142" t="str">
        <f t="shared" si="3"/>
        <v>○</v>
      </c>
      <c r="N71" s="128"/>
      <c r="O71" s="128"/>
      <c r="P71" s="128"/>
    </row>
    <row r="72" spans="1:16" ht="12" customHeight="1" x14ac:dyDescent="0.15">
      <c r="A72" s="408" t="s">
        <v>623</v>
      </c>
      <c r="B72" s="622"/>
      <c r="C72" s="486"/>
      <c r="D72" s="507"/>
      <c r="E72" s="486" t="s">
        <v>86</v>
      </c>
      <c r="F72" s="505"/>
      <c r="G72" s="397"/>
      <c r="H72" s="333"/>
      <c r="I72" s="333"/>
      <c r="J72" s="333"/>
      <c r="K72" s="334"/>
      <c r="M72" s="142" t="str">
        <f t="shared" si="3"/>
        <v>○</v>
      </c>
      <c r="N72" s="128"/>
      <c r="O72" s="128"/>
      <c r="P72" s="128"/>
    </row>
    <row r="73" spans="1:16" ht="21" customHeight="1" thickBot="1" x14ac:dyDescent="0.2">
      <c r="A73" s="408" t="s">
        <v>624</v>
      </c>
      <c r="B73" s="623"/>
      <c r="C73" s="486"/>
      <c r="D73" s="507"/>
      <c r="E73" s="486" t="s">
        <v>152</v>
      </c>
      <c r="F73" s="505"/>
      <c r="G73" s="397"/>
      <c r="H73" s="333"/>
      <c r="I73" s="333"/>
      <c r="J73" s="333"/>
      <c r="K73" s="334"/>
      <c r="M73" s="143" t="str">
        <f t="shared" si="3"/>
        <v>○</v>
      </c>
      <c r="N73" s="127">
        <f>COUNTIF(H68:H73,"-")</f>
        <v>0</v>
      </c>
      <c r="O73" s="127">
        <f>COUNTIF(I68:I73,"○")</f>
        <v>0</v>
      </c>
      <c r="P73" s="127">
        <f>COUNTIF(J68:J73,"○")</f>
        <v>0</v>
      </c>
    </row>
    <row r="74" spans="1:16" ht="12" customHeight="1" x14ac:dyDescent="0.15">
      <c r="A74" s="408" t="s">
        <v>625</v>
      </c>
      <c r="B74" s="545" t="s">
        <v>10</v>
      </c>
      <c r="C74" s="511" t="s">
        <v>205</v>
      </c>
      <c r="D74" s="553"/>
      <c r="E74" s="506" t="s">
        <v>156</v>
      </c>
      <c r="F74" s="505"/>
      <c r="G74" s="397"/>
      <c r="H74" s="333"/>
      <c r="I74" s="333"/>
      <c r="J74" s="333"/>
      <c r="K74" s="334"/>
      <c r="M74" s="141" t="str">
        <f t="shared" si="3"/>
        <v>○</v>
      </c>
      <c r="N74" s="126" t="s">
        <v>711</v>
      </c>
      <c r="O74" s="126" t="s">
        <v>711</v>
      </c>
      <c r="P74" s="126" t="s">
        <v>711</v>
      </c>
    </row>
    <row r="75" spans="1:16" ht="11.25" customHeight="1" x14ac:dyDescent="0.15">
      <c r="A75" s="408" t="s">
        <v>626</v>
      </c>
      <c r="B75" s="587"/>
      <c r="C75" s="556"/>
      <c r="D75" s="557"/>
      <c r="E75" s="506" t="s">
        <v>157</v>
      </c>
      <c r="F75" s="505"/>
      <c r="G75" s="397"/>
      <c r="H75" s="333"/>
      <c r="I75" s="333"/>
      <c r="J75" s="333"/>
      <c r="K75" s="334"/>
      <c r="M75" s="142" t="str">
        <f t="shared" si="3"/>
        <v>○</v>
      </c>
      <c r="N75" s="128"/>
      <c r="O75" s="128"/>
      <c r="P75" s="128"/>
    </row>
    <row r="76" spans="1:16" ht="21" customHeight="1" thickBot="1" x14ac:dyDescent="0.2">
      <c r="A76" s="408" t="s">
        <v>627</v>
      </c>
      <c r="B76" s="588"/>
      <c r="C76" s="506" t="s">
        <v>202</v>
      </c>
      <c r="D76" s="508"/>
      <c r="E76" s="506" t="s">
        <v>203</v>
      </c>
      <c r="F76" s="505"/>
      <c r="G76" s="397"/>
      <c r="H76" s="333"/>
      <c r="I76" s="333"/>
      <c r="J76" s="333"/>
      <c r="K76" s="334"/>
      <c r="M76" s="143" t="str">
        <f t="shared" si="3"/>
        <v>○</v>
      </c>
      <c r="N76" s="127">
        <f>COUNTIF(H74:H76,"-")</f>
        <v>0</v>
      </c>
      <c r="O76" s="127">
        <f>COUNTIF(I74:I76,"○")</f>
        <v>0</v>
      </c>
      <c r="P76" s="127">
        <f>COUNTIF(J74:J76,"○")</f>
        <v>0</v>
      </c>
    </row>
    <row r="77" spans="1:16" ht="11.25" customHeight="1" x14ac:dyDescent="0.15">
      <c r="A77" s="408" t="s">
        <v>628</v>
      </c>
      <c r="B77" s="525" t="s">
        <v>215</v>
      </c>
      <c r="C77" s="526"/>
      <c r="D77" s="527"/>
      <c r="E77" s="506" t="s">
        <v>216</v>
      </c>
      <c r="F77" s="505"/>
      <c r="G77" s="397"/>
      <c r="H77" s="333"/>
      <c r="I77" s="333"/>
      <c r="J77" s="333"/>
      <c r="K77" s="334"/>
      <c r="M77" s="141" t="str">
        <f t="shared" si="3"/>
        <v>○</v>
      </c>
      <c r="N77" s="126" t="s">
        <v>712</v>
      </c>
      <c r="O77" s="126" t="s">
        <v>712</v>
      </c>
      <c r="P77" s="126" t="s">
        <v>712</v>
      </c>
    </row>
    <row r="78" spans="1:16" ht="21.75" customHeight="1" x14ac:dyDescent="0.15">
      <c r="A78" s="408" t="s">
        <v>629</v>
      </c>
      <c r="B78" s="528"/>
      <c r="C78" s="529"/>
      <c r="D78" s="530"/>
      <c r="E78" s="506" t="s">
        <v>217</v>
      </c>
      <c r="F78" s="505"/>
      <c r="G78" s="397"/>
      <c r="H78" s="333"/>
      <c r="I78" s="333"/>
      <c r="J78" s="333"/>
      <c r="K78" s="334"/>
      <c r="M78" s="142" t="str">
        <f t="shared" si="3"/>
        <v>○</v>
      </c>
      <c r="N78" s="128"/>
      <c r="O78" s="128"/>
      <c r="P78" s="128"/>
    </row>
    <row r="79" spans="1:16" ht="23.25" customHeight="1" x14ac:dyDescent="0.15">
      <c r="A79" s="408" t="s">
        <v>630</v>
      </c>
      <c r="B79" s="531"/>
      <c r="C79" s="529"/>
      <c r="D79" s="530"/>
      <c r="E79" s="506" t="s">
        <v>158</v>
      </c>
      <c r="F79" s="505"/>
      <c r="G79" s="397"/>
      <c r="H79" s="333"/>
      <c r="I79" s="333"/>
      <c r="J79" s="333"/>
      <c r="K79" s="334"/>
      <c r="M79" s="142" t="str">
        <f t="shared" si="3"/>
        <v>○</v>
      </c>
      <c r="N79" s="128"/>
      <c r="O79" s="128"/>
      <c r="P79" s="128"/>
    </row>
    <row r="80" spans="1:16" ht="12" customHeight="1" x14ac:dyDescent="0.15">
      <c r="A80" s="408" t="s">
        <v>631</v>
      </c>
      <c r="B80" s="531"/>
      <c r="C80" s="529"/>
      <c r="D80" s="530"/>
      <c r="E80" s="506" t="s">
        <v>218</v>
      </c>
      <c r="F80" s="505"/>
      <c r="G80" s="397"/>
      <c r="H80" s="333"/>
      <c r="I80" s="333"/>
      <c r="J80" s="333"/>
      <c r="K80" s="334"/>
      <c r="M80" s="142" t="str">
        <f t="shared" si="3"/>
        <v>○</v>
      </c>
      <c r="N80" s="128"/>
      <c r="O80" s="128"/>
      <c r="P80" s="128"/>
    </row>
    <row r="81" spans="1:16" ht="12" customHeight="1" x14ac:dyDescent="0.15">
      <c r="A81" s="408" t="s">
        <v>632</v>
      </c>
      <c r="B81" s="531"/>
      <c r="C81" s="529"/>
      <c r="D81" s="530"/>
      <c r="E81" s="506" t="s">
        <v>219</v>
      </c>
      <c r="F81" s="505"/>
      <c r="G81" s="397"/>
      <c r="H81" s="333"/>
      <c r="I81" s="333"/>
      <c r="J81" s="333"/>
      <c r="K81" s="334"/>
      <c r="M81" s="142" t="str">
        <f t="shared" si="3"/>
        <v>○</v>
      </c>
      <c r="N81" s="128"/>
      <c r="O81" s="128"/>
      <c r="P81" s="128"/>
    </row>
    <row r="82" spans="1:16" ht="12" customHeight="1" x14ac:dyDescent="0.15">
      <c r="A82" s="408" t="s">
        <v>633</v>
      </c>
      <c r="B82" s="531"/>
      <c r="C82" s="529"/>
      <c r="D82" s="530"/>
      <c r="E82" s="506" t="s">
        <v>220</v>
      </c>
      <c r="F82" s="505"/>
      <c r="G82" s="397"/>
      <c r="H82" s="333"/>
      <c r="I82" s="333"/>
      <c r="J82" s="333"/>
      <c r="K82" s="334"/>
      <c r="M82" s="142" t="str">
        <f t="shared" si="3"/>
        <v>○</v>
      </c>
      <c r="N82" s="128"/>
      <c r="O82" s="128"/>
      <c r="P82" s="128"/>
    </row>
    <row r="83" spans="1:16" ht="12" customHeight="1" x14ac:dyDescent="0.15">
      <c r="A83" s="408" t="s">
        <v>634</v>
      </c>
      <c r="B83" s="531"/>
      <c r="C83" s="529"/>
      <c r="D83" s="530"/>
      <c r="E83" s="506" t="s">
        <v>221</v>
      </c>
      <c r="F83" s="505"/>
      <c r="G83" s="397"/>
      <c r="H83" s="333"/>
      <c r="I83" s="333"/>
      <c r="J83" s="333"/>
      <c r="K83" s="334"/>
      <c r="M83" s="142" t="str">
        <f t="shared" si="3"/>
        <v>○</v>
      </c>
      <c r="N83" s="128"/>
      <c r="O83" s="128"/>
      <c r="P83" s="128"/>
    </row>
    <row r="84" spans="1:16" ht="12" customHeight="1" thickBot="1" x14ac:dyDescent="0.2">
      <c r="A84" s="408" t="s">
        <v>635</v>
      </c>
      <c r="B84" s="532"/>
      <c r="C84" s="533"/>
      <c r="D84" s="534"/>
      <c r="E84" s="506" t="s">
        <v>222</v>
      </c>
      <c r="F84" s="505"/>
      <c r="G84" s="397"/>
      <c r="H84" s="333"/>
      <c r="I84" s="333"/>
      <c r="J84" s="333"/>
      <c r="K84" s="334"/>
      <c r="M84" s="143" t="str">
        <f t="shared" si="3"/>
        <v>○</v>
      </c>
      <c r="N84" s="127">
        <f>COUNTIF(H77:H84,"-")</f>
        <v>0</v>
      </c>
      <c r="O84" s="127">
        <f>COUNTIF(I77:I84,"○")</f>
        <v>0</v>
      </c>
      <c r="P84" s="127">
        <f>COUNTIF(J77:J84,"○")</f>
        <v>0</v>
      </c>
    </row>
    <row r="85" spans="1:16" ht="12" customHeight="1" x14ac:dyDescent="0.15">
      <c r="A85" s="408" t="s">
        <v>636</v>
      </c>
      <c r="B85" s="612" t="s">
        <v>126</v>
      </c>
      <c r="C85" s="526"/>
      <c r="D85" s="527"/>
      <c r="E85" s="539" t="s">
        <v>159</v>
      </c>
      <c r="F85" s="507"/>
      <c r="G85" s="397"/>
      <c r="H85" s="333"/>
      <c r="I85" s="333"/>
      <c r="J85" s="333"/>
      <c r="K85" s="334"/>
      <c r="M85" s="141" t="str">
        <f t="shared" si="3"/>
        <v>○</v>
      </c>
      <c r="N85" s="126" t="s">
        <v>713</v>
      </c>
      <c r="O85" s="126" t="s">
        <v>713</v>
      </c>
      <c r="P85" s="126" t="s">
        <v>713</v>
      </c>
    </row>
    <row r="86" spans="1:16" ht="23.25" customHeight="1" thickBot="1" x14ac:dyDescent="0.2">
      <c r="A86" s="408" t="s">
        <v>637</v>
      </c>
      <c r="B86" s="532"/>
      <c r="C86" s="533"/>
      <c r="D86" s="534"/>
      <c r="E86" s="539" t="s">
        <v>223</v>
      </c>
      <c r="F86" s="628"/>
      <c r="G86" s="397"/>
      <c r="H86" s="333"/>
      <c r="I86" s="333"/>
      <c r="J86" s="333"/>
      <c r="K86" s="334"/>
      <c r="M86" s="143" t="str">
        <f t="shared" si="3"/>
        <v>○</v>
      </c>
      <c r="N86" s="127">
        <f>COUNTIF(H85:H86,"-")</f>
        <v>0</v>
      </c>
      <c r="O86" s="127">
        <f>COUNTIF(I85:I86,"○")</f>
        <v>0</v>
      </c>
      <c r="P86" s="127">
        <f>COUNTIF(J85:J86,"○")</f>
        <v>0</v>
      </c>
    </row>
    <row r="87" spans="1:16" ht="23.25" customHeight="1" x14ac:dyDescent="0.15">
      <c r="A87" s="408" t="s">
        <v>638</v>
      </c>
      <c r="B87" s="511" t="s">
        <v>232</v>
      </c>
      <c r="C87" s="512"/>
      <c r="D87" s="513"/>
      <c r="E87" s="506" t="s">
        <v>233</v>
      </c>
      <c r="F87" s="507"/>
      <c r="G87" s="397"/>
      <c r="H87" s="333"/>
      <c r="I87" s="333"/>
      <c r="J87" s="333"/>
      <c r="K87" s="334"/>
      <c r="M87" s="141" t="str">
        <f t="shared" si="3"/>
        <v>○</v>
      </c>
      <c r="N87" s="126" t="s">
        <v>714</v>
      </c>
      <c r="O87" s="126" t="s">
        <v>714</v>
      </c>
      <c r="P87" s="126" t="s">
        <v>714</v>
      </c>
    </row>
    <row r="88" spans="1:16" ht="23.25" customHeight="1" thickBot="1" x14ac:dyDescent="0.2">
      <c r="A88" s="408" t="s">
        <v>639</v>
      </c>
      <c r="B88" s="514"/>
      <c r="C88" s="515"/>
      <c r="D88" s="516"/>
      <c r="E88" s="506" t="s">
        <v>234</v>
      </c>
      <c r="F88" s="507"/>
      <c r="G88" s="397"/>
      <c r="H88" s="333"/>
      <c r="I88" s="333"/>
      <c r="J88" s="333"/>
      <c r="K88" s="334"/>
      <c r="M88" s="143" t="str">
        <f t="shared" si="3"/>
        <v>○</v>
      </c>
      <c r="N88" s="127">
        <f>COUNTIF(H87:H88,"-")</f>
        <v>0</v>
      </c>
      <c r="O88" s="127">
        <f>COUNTIF(I87:I88,"○")</f>
        <v>0</v>
      </c>
      <c r="P88" s="127">
        <f>COUNTIF(J87:J88,"○")</f>
        <v>0</v>
      </c>
    </row>
    <row r="89" spans="1:16" ht="12" customHeight="1" x14ac:dyDescent="0.15">
      <c r="A89" s="408" t="s">
        <v>640</v>
      </c>
      <c r="B89" s="612" t="s">
        <v>160</v>
      </c>
      <c r="C89" s="526"/>
      <c r="D89" s="527"/>
      <c r="E89" s="506" t="s">
        <v>161</v>
      </c>
      <c r="F89" s="596"/>
      <c r="G89" s="397"/>
      <c r="H89" s="333"/>
      <c r="I89" s="333"/>
      <c r="J89" s="333"/>
      <c r="K89" s="334"/>
      <c r="M89" s="141" t="str">
        <f t="shared" si="3"/>
        <v>○</v>
      </c>
      <c r="N89" s="126" t="s">
        <v>715</v>
      </c>
      <c r="O89" s="126" t="s">
        <v>715</v>
      </c>
      <c r="P89" s="126" t="s">
        <v>715</v>
      </c>
    </row>
    <row r="90" spans="1:16" ht="12" customHeight="1" x14ac:dyDescent="0.15">
      <c r="A90" s="408" t="s">
        <v>641</v>
      </c>
      <c r="B90" s="607"/>
      <c r="C90" s="529"/>
      <c r="D90" s="530"/>
      <c r="E90" s="506" t="s">
        <v>162</v>
      </c>
      <c r="F90" s="596"/>
      <c r="G90" s="397"/>
      <c r="H90" s="333"/>
      <c r="I90" s="333"/>
      <c r="J90" s="333"/>
      <c r="K90" s="334"/>
      <c r="M90" s="142" t="str">
        <f t="shared" si="3"/>
        <v>○</v>
      </c>
      <c r="N90" s="128"/>
      <c r="O90" s="128"/>
      <c r="P90" s="128"/>
    </row>
    <row r="91" spans="1:16" ht="12" customHeight="1" x14ac:dyDescent="0.15">
      <c r="A91" s="408" t="s">
        <v>642</v>
      </c>
      <c r="B91" s="607"/>
      <c r="C91" s="529"/>
      <c r="D91" s="530"/>
      <c r="E91" s="506" t="s">
        <v>163</v>
      </c>
      <c r="F91" s="596"/>
      <c r="G91" s="397"/>
      <c r="H91" s="333"/>
      <c r="I91" s="333"/>
      <c r="J91" s="333"/>
      <c r="K91" s="334"/>
      <c r="M91" s="142" t="str">
        <f t="shared" si="3"/>
        <v>○</v>
      </c>
      <c r="N91" s="128"/>
      <c r="O91" s="128"/>
      <c r="P91" s="128"/>
    </row>
    <row r="92" spans="1:16" ht="12" customHeight="1" x14ac:dyDescent="0.15">
      <c r="A92" s="408" t="s">
        <v>643</v>
      </c>
      <c r="B92" s="607"/>
      <c r="C92" s="529"/>
      <c r="D92" s="530"/>
      <c r="E92" s="506" t="s">
        <v>118</v>
      </c>
      <c r="F92" s="596"/>
      <c r="G92" s="397"/>
      <c r="H92" s="333"/>
      <c r="I92" s="333"/>
      <c r="J92" s="333"/>
      <c r="K92" s="334"/>
      <c r="M92" s="142" t="str">
        <f t="shared" si="3"/>
        <v>○</v>
      </c>
      <c r="N92" s="128"/>
      <c r="O92" s="128"/>
      <c r="P92" s="128"/>
    </row>
    <row r="93" spans="1:16" ht="12" customHeight="1" x14ac:dyDescent="0.15">
      <c r="A93" s="408" t="s">
        <v>644</v>
      </c>
      <c r="B93" s="607"/>
      <c r="C93" s="529"/>
      <c r="D93" s="530"/>
      <c r="E93" s="506" t="s">
        <v>119</v>
      </c>
      <c r="F93" s="596"/>
      <c r="G93" s="397"/>
      <c r="H93" s="333"/>
      <c r="I93" s="333"/>
      <c r="J93" s="333"/>
      <c r="K93" s="334"/>
      <c r="M93" s="142" t="str">
        <f t="shared" si="3"/>
        <v>○</v>
      </c>
      <c r="N93" s="128"/>
      <c r="O93" s="128"/>
      <c r="P93" s="128"/>
    </row>
    <row r="94" spans="1:16" ht="12" customHeight="1" thickBot="1" x14ac:dyDescent="0.2">
      <c r="A94" s="408" t="s">
        <v>645</v>
      </c>
      <c r="B94" s="608"/>
      <c r="C94" s="533"/>
      <c r="D94" s="534"/>
      <c r="E94" s="506" t="s">
        <v>164</v>
      </c>
      <c r="F94" s="596"/>
      <c r="G94" s="397"/>
      <c r="H94" s="333"/>
      <c r="I94" s="333"/>
      <c r="J94" s="333"/>
      <c r="K94" s="334"/>
      <c r="M94" s="143" t="str">
        <f t="shared" si="3"/>
        <v>○</v>
      </c>
      <c r="N94" s="127">
        <f>COUNTIF(H89:H94,"-")</f>
        <v>0</v>
      </c>
      <c r="O94" s="127">
        <f>COUNTIF(I89:I94,"○")</f>
        <v>0</v>
      </c>
      <c r="P94" s="127">
        <f>COUNTIF(J89:J94,"○")</f>
        <v>0</v>
      </c>
    </row>
    <row r="95" spans="1:16" ht="44.25" customHeight="1" x14ac:dyDescent="0.15">
      <c r="A95" s="408" t="s">
        <v>646</v>
      </c>
      <c r="B95" s="525" t="s">
        <v>165</v>
      </c>
      <c r="C95" s="526"/>
      <c r="D95" s="527"/>
      <c r="E95" s="584" t="s">
        <v>166</v>
      </c>
      <c r="F95" s="585"/>
      <c r="G95" s="397"/>
      <c r="H95" s="333"/>
      <c r="I95" s="333"/>
      <c r="J95" s="333"/>
      <c r="K95" s="334"/>
      <c r="M95" s="141" t="str">
        <f t="shared" si="3"/>
        <v>○</v>
      </c>
      <c r="N95" s="129" t="s">
        <v>716</v>
      </c>
      <c r="O95" s="129" t="s">
        <v>716</v>
      </c>
      <c r="P95" s="129" t="s">
        <v>716</v>
      </c>
    </row>
    <row r="96" spans="1:16" ht="11.25" customHeight="1" x14ac:dyDescent="0.15">
      <c r="A96" s="408" t="s">
        <v>647</v>
      </c>
      <c r="B96" s="607"/>
      <c r="C96" s="529"/>
      <c r="D96" s="530"/>
      <c r="E96" s="506" t="s">
        <v>167</v>
      </c>
      <c r="F96" s="505"/>
      <c r="G96" s="397"/>
      <c r="H96" s="333"/>
      <c r="I96" s="333"/>
      <c r="J96" s="333"/>
      <c r="K96" s="334"/>
      <c r="M96" s="142" t="str">
        <f t="shared" si="3"/>
        <v>○</v>
      </c>
      <c r="N96" s="128"/>
      <c r="O96" s="128"/>
      <c r="P96" s="128"/>
    </row>
    <row r="97" spans="1:16" ht="23.25" customHeight="1" x14ac:dyDescent="0.15">
      <c r="A97" s="408" t="s">
        <v>648</v>
      </c>
      <c r="B97" s="607"/>
      <c r="C97" s="529"/>
      <c r="D97" s="530"/>
      <c r="E97" s="506" t="s">
        <v>168</v>
      </c>
      <c r="F97" s="505"/>
      <c r="G97" s="397"/>
      <c r="H97" s="333"/>
      <c r="I97" s="333"/>
      <c r="J97" s="333"/>
      <c r="K97" s="334"/>
      <c r="M97" s="142" t="str">
        <f t="shared" si="3"/>
        <v>○</v>
      </c>
      <c r="N97" s="128"/>
      <c r="O97" s="128"/>
      <c r="P97" s="128"/>
    </row>
    <row r="98" spans="1:16" ht="12" customHeight="1" thickBot="1" x14ac:dyDescent="0.2">
      <c r="A98" s="408" t="s">
        <v>649</v>
      </c>
      <c r="B98" s="608"/>
      <c r="C98" s="533"/>
      <c r="D98" s="534"/>
      <c r="E98" s="506" t="s">
        <v>169</v>
      </c>
      <c r="F98" s="505"/>
      <c r="G98" s="397"/>
      <c r="H98" s="333"/>
      <c r="I98" s="333"/>
      <c r="J98" s="333"/>
      <c r="K98" s="334"/>
      <c r="M98" s="143" t="str">
        <f t="shared" si="3"/>
        <v>○</v>
      </c>
      <c r="N98" s="127">
        <f>COUNTIF(H95:H98,"-")</f>
        <v>0</v>
      </c>
      <c r="O98" s="127">
        <f>COUNTIF(I95:I98,"○")</f>
        <v>0</v>
      </c>
      <c r="P98" s="127">
        <f>COUNTIF(J95:J98,"○")</f>
        <v>0</v>
      </c>
    </row>
    <row r="99" spans="1:16" ht="12" customHeight="1" thickBot="1" x14ac:dyDescent="0.2">
      <c r="A99" s="404">
        <v>5</v>
      </c>
      <c r="B99" s="542" t="s">
        <v>41</v>
      </c>
      <c r="C99" s="543"/>
      <c r="D99" s="543"/>
      <c r="E99" s="543"/>
      <c r="F99" s="543"/>
      <c r="G99" s="543"/>
      <c r="H99" s="543"/>
      <c r="I99" s="543"/>
      <c r="J99" s="543"/>
      <c r="K99" s="544"/>
    </row>
    <row r="100" spans="1:16" ht="12" customHeight="1" thickBot="1" x14ac:dyDescent="0.2">
      <c r="A100" s="409" t="s">
        <v>650</v>
      </c>
      <c r="B100" s="506" t="s">
        <v>170</v>
      </c>
      <c r="C100" s="586"/>
      <c r="D100" s="541"/>
      <c r="E100" s="539" t="s">
        <v>171</v>
      </c>
      <c r="F100" s="505"/>
      <c r="G100" s="397"/>
      <c r="H100" s="333"/>
      <c r="I100" s="333"/>
      <c r="J100" s="333"/>
      <c r="K100" s="334"/>
      <c r="M100" s="141" t="str">
        <f t="shared" ref="M100:M139" si="4">IF(AND(I100="○",J100=""),"×","○")</f>
        <v>○</v>
      </c>
      <c r="N100" s="147">
        <f>COUNTIF(H100,"-")</f>
        <v>0</v>
      </c>
      <c r="O100" s="147">
        <f>COUNTIF(I100,"○")</f>
        <v>0</v>
      </c>
      <c r="P100" s="147">
        <f>COUNTIF(J100,"○")</f>
        <v>0</v>
      </c>
    </row>
    <row r="101" spans="1:16" ht="12" customHeight="1" x14ac:dyDescent="0.15">
      <c r="A101" s="409" t="s">
        <v>651</v>
      </c>
      <c r="B101" s="511" t="s">
        <v>42</v>
      </c>
      <c r="C101" s="594"/>
      <c r="D101" s="553"/>
      <c r="E101" s="506" t="s">
        <v>91</v>
      </c>
      <c r="F101" s="505"/>
      <c r="G101" s="397"/>
      <c r="H101" s="333"/>
      <c r="I101" s="333"/>
      <c r="J101" s="333"/>
      <c r="K101" s="334"/>
      <c r="M101" s="141" t="str">
        <f t="shared" si="4"/>
        <v>○</v>
      </c>
      <c r="N101" s="126" t="s">
        <v>717</v>
      </c>
      <c r="O101" s="126" t="s">
        <v>717</v>
      </c>
      <c r="P101" s="126" t="s">
        <v>717</v>
      </c>
    </row>
    <row r="102" spans="1:16" ht="12" customHeight="1" thickBot="1" x14ac:dyDescent="0.2">
      <c r="A102" s="409" t="s">
        <v>652</v>
      </c>
      <c r="B102" s="556"/>
      <c r="C102" s="595"/>
      <c r="D102" s="557"/>
      <c r="E102" s="539" t="s">
        <v>92</v>
      </c>
      <c r="F102" s="505"/>
      <c r="G102" s="397"/>
      <c r="H102" s="333"/>
      <c r="I102" s="333"/>
      <c r="J102" s="333"/>
      <c r="K102" s="334"/>
      <c r="M102" s="143" t="str">
        <f t="shared" si="4"/>
        <v>○</v>
      </c>
      <c r="N102" s="127">
        <f>COUNTIF(H101:H102,"-")</f>
        <v>0</v>
      </c>
      <c r="O102" s="127">
        <f>COUNTIF(I101:I102,"○")</f>
        <v>0</v>
      </c>
      <c r="P102" s="127">
        <f>COUNTIF(J101:J102,"○")</f>
        <v>0</v>
      </c>
    </row>
    <row r="103" spans="1:16" ht="12" customHeight="1" x14ac:dyDescent="0.15">
      <c r="A103" s="409" t="s">
        <v>653</v>
      </c>
      <c r="B103" s="486" t="s">
        <v>120</v>
      </c>
      <c r="C103" s="540"/>
      <c r="D103" s="487"/>
      <c r="E103" s="539" t="s">
        <v>172</v>
      </c>
      <c r="F103" s="505"/>
      <c r="G103" s="397"/>
      <c r="H103" s="333"/>
      <c r="I103" s="333"/>
      <c r="J103" s="333"/>
      <c r="K103" s="334"/>
      <c r="M103" s="141" t="str">
        <f t="shared" si="4"/>
        <v>○</v>
      </c>
      <c r="N103" s="126" t="s">
        <v>718</v>
      </c>
      <c r="O103" s="126" t="s">
        <v>718</v>
      </c>
      <c r="P103" s="126" t="s">
        <v>718</v>
      </c>
    </row>
    <row r="104" spans="1:16" ht="12" customHeight="1" thickBot="1" x14ac:dyDescent="0.2">
      <c r="A104" s="409" t="s">
        <v>654</v>
      </c>
      <c r="B104" s="506"/>
      <c r="C104" s="540"/>
      <c r="D104" s="487"/>
      <c r="E104" s="506" t="s">
        <v>92</v>
      </c>
      <c r="F104" s="505"/>
      <c r="G104" s="397"/>
      <c r="H104" s="333"/>
      <c r="I104" s="333"/>
      <c r="J104" s="333"/>
      <c r="K104" s="334"/>
      <c r="M104" s="143" t="str">
        <f t="shared" si="4"/>
        <v>○</v>
      </c>
      <c r="N104" s="127">
        <f>COUNTIF(H103:H104,"-")</f>
        <v>0</v>
      </c>
      <c r="O104" s="127">
        <f>COUNTIF(I103:I104,"○")</f>
        <v>0</v>
      </c>
      <c r="P104" s="127">
        <f>COUNTIF(J103:J104,"○")</f>
        <v>0</v>
      </c>
    </row>
    <row r="105" spans="1:16" ht="12" customHeight="1" thickBot="1" x14ac:dyDescent="0.2">
      <c r="A105" s="409" t="s">
        <v>655</v>
      </c>
      <c r="B105" s="486" t="s">
        <v>11</v>
      </c>
      <c r="C105" s="517"/>
      <c r="D105" s="487"/>
      <c r="E105" s="539" t="s">
        <v>93</v>
      </c>
      <c r="F105" s="505"/>
      <c r="G105" s="397"/>
      <c r="H105" s="333"/>
      <c r="I105" s="333"/>
      <c r="J105" s="333"/>
      <c r="K105" s="334"/>
      <c r="M105" s="141" t="str">
        <f t="shared" si="4"/>
        <v>○</v>
      </c>
      <c r="N105" s="127">
        <f>COUNTIF(H105,"-")</f>
        <v>0</v>
      </c>
      <c r="O105" s="127">
        <f>COUNTIF(I105,"○")</f>
        <v>0</v>
      </c>
      <c r="P105" s="127">
        <f>COUNTIF(J105,"○")</f>
        <v>0</v>
      </c>
    </row>
    <row r="106" spans="1:16" ht="12" customHeight="1" x14ac:dyDescent="0.15">
      <c r="A106" s="409" t="s">
        <v>656</v>
      </c>
      <c r="B106" s="486" t="s">
        <v>31</v>
      </c>
      <c r="C106" s="540"/>
      <c r="D106" s="487"/>
      <c r="E106" s="539" t="s">
        <v>94</v>
      </c>
      <c r="F106" s="505"/>
      <c r="G106" s="397"/>
      <c r="H106" s="333"/>
      <c r="I106" s="333"/>
      <c r="J106" s="333"/>
      <c r="K106" s="334"/>
      <c r="M106" s="141" t="str">
        <f t="shared" si="4"/>
        <v>○</v>
      </c>
      <c r="N106" s="126" t="s">
        <v>719</v>
      </c>
      <c r="O106" s="126" t="s">
        <v>719</v>
      </c>
      <c r="P106" s="126" t="s">
        <v>719</v>
      </c>
    </row>
    <row r="107" spans="1:16" ht="12" customHeight="1" x14ac:dyDescent="0.15">
      <c r="A107" s="409" t="s">
        <v>657</v>
      </c>
      <c r="B107" s="506"/>
      <c r="C107" s="540"/>
      <c r="D107" s="487"/>
      <c r="E107" s="539" t="s">
        <v>95</v>
      </c>
      <c r="F107" s="505"/>
      <c r="G107" s="397"/>
      <c r="H107" s="333"/>
      <c r="I107" s="333"/>
      <c r="J107" s="333"/>
      <c r="K107" s="334"/>
      <c r="M107" s="142" t="str">
        <f t="shared" si="4"/>
        <v>○</v>
      </c>
      <c r="N107" s="128"/>
      <c r="O107" s="128"/>
      <c r="P107" s="128"/>
    </row>
    <row r="108" spans="1:16" ht="12" customHeight="1" x14ac:dyDescent="0.15">
      <c r="A108" s="409" t="s">
        <v>658</v>
      </c>
      <c r="B108" s="506"/>
      <c r="C108" s="540"/>
      <c r="D108" s="487"/>
      <c r="E108" s="539" t="s">
        <v>92</v>
      </c>
      <c r="F108" s="505"/>
      <c r="G108" s="397"/>
      <c r="H108" s="333"/>
      <c r="I108" s="333"/>
      <c r="J108" s="333"/>
      <c r="K108" s="334"/>
      <c r="M108" s="142" t="str">
        <f t="shared" si="4"/>
        <v>○</v>
      </c>
      <c r="N108" s="128"/>
      <c r="O108" s="128"/>
      <c r="P108" s="128"/>
    </row>
    <row r="109" spans="1:16" ht="12" customHeight="1" thickBot="1" x14ac:dyDescent="0.2">
      <c r="A109" s="409" t="s">
        <v>659</v>
      </c>
      <c r="B109" s="506"/>
      <c r="C109" s="540"/>
      <c r="D109" s="487"/>
      <c r="E109" s="539" t="s">
        <v>96</v>
      </c>
      <c r="F109" s="505"/>
      <c r="G109" s="397"/>
      <c r="H109" s="333"/>
      <c r="I109" s="333"/>
      <c r="J109" s="333"/>
      <c r="K109" s="334"/>
      <c r="M109" s="143" t="str">
        <f t="shared" si="4"/>
        <v>○</v>
      </c>
      <c r="N109" s="127">
        <f>COUNTIF(H106:H109,"-")</f>
        <v>0</v>
      </c>
      <c r="O109" s="127">
        <f>COUNTIF(I106:I109,"○")</f>
        <v>0</v>
      </c>
      <c r="P109" s="127">
        <f>COUNTIF(J106:J109,"○")</f>
        <v>0</v>
      </c>
    </row>
    <row r="110" spans="1:16" ht="12" customHeight="1" x14ac:dyDescent="0.15">
      <c r="A110" s="409" t="s">
        <v>660</v>
      </c>
      <c r="B110" s="590" t="s">
        <v>12</v>
      </c>
      <c r="C110" s="486" t="s">
        <v>12</v>
      </c>
      <c r="D110" s="604"/>
      <c r="E110" s="539" t="s">
        <v>97</v>
      </c>
      <c r="F110" s="505"/>
      <c r="G110" s="397"/>
      <c r="H110" s="333"/>
      <c r="I110" s="333"/>
      <c r="J110" s="333"/>
      <c r="K110" s="334"/>
      <c r="M110" s="141" t="str">
        <f t="shared" si="4"/>
        <v>○</v>
      </c>
      <c r="N110" s="126" t="s">
        <v>720</v>
      </c>
      <c r="O110" s="126" t="s">
        <v>720</v>
      </c>
      <c r="P110" s="126" t="s">
        <v>720</v>
      </c>
    </row>
    <row r="111" spans="1:16" ht="12" customHeight="1" x14ac:dyDescent="0.15">
      <c r="A111" s="409" t="s">
        <v>661</v>
      </c>
      <c r="B111" s="590"/>
      <c r="C111" s="486"/>
      <c r="D111" s="604"/>
      <c r="E111" s="539" t="s">
        <v>98</v>
      </c>
      <c r="F111" s="541"/>
      <c r="G111" s="397"/>
      <c r="H111" s="333"/>
      <c r="I111" s="333"/>
      <c r="J111" s="333"/>
      <c r="K111" s="334"/>
      <c r="M111" s="142" t="str">
        <f t="shared" si="4"/>
        <v>○</v>
      </c>
      <c r="N111" s="128"/>
      <c r="O111" s="128"/>
      <c r="P111" s="128"/>
    </row>
    <row r="112" spans="1:16" ht="12" customHeight="1" x14ac:dyDescent="0.15">
      <c r="A112" s="409" t="s">
        <v>662</v>
      </c>
      <c r="B112" s="590"/>
      <c r="C112" s="486"/>
      <c r="D112" s="604"/>
      <c r="E112" s="539" t="s">
        <v>99</v>
      </c>
      <c r="F112" s="505"/>
      <c r="G112" s="397"/>
      <c r="H112" s="333"/>
      <c r="I112" s="333"/>
      <c r="J112" s="333"/>
      <c r="K112" s="334"/>
      <c r="M112" s="142" t="str">
        <f t="shared" si="4"/>
        <v>○</v>
      </c>
      <c r="N112" s="128"/>
      <c r="O112" s="128"/>
      <c r="P112" s="128"/>
    </row>
    <row r="113" spans="1:16" ht="12" customHeight="1" x14ac:dyDescent="0.15">
      <c r="A113" s="409" t="s">
        <v>663</v>
      </c>
      <c r="B113" s="590"/>
      <c r="C113" s="486"/>
      <c r="D113" s="604"/>
      <c r="E113" s="539" t="s">
        <v>92</v>
      </c>
      <c r="F113" s="505"/>
      <c r="G113" s="397"/>
      <c r="H113" s="333"/>
      <c r="I113" s="333"/>
      <c r="J113" s="333"/>
      <c r="K113" s="334"/>
      <c r="M113" s="142" t="str">
        <f t="shared" si="4"/>
        <v>○</v>
      </c>
      <c r="N113" s="128"/>
      <c r="O113" s="128"/>
      <c r="P113" s="128"/>
    </row>
    <row r="114" spans="1:16" ht="12" customHeight="1" x14ac:dyDescent="0.15">
      <c r="A114" s="409" t="s">
        <v>664</v>
      </c>
      <c r="B114" s="590"/>
      <c r="C114" s="486"/>
      <c r="D114" s="604"/>
      <c r="E114" s="584" t="s">
        <v>100</v>
      </c>
      <c r="F114" s="585"/>
      <c r="G114" s="410"/>
      <c r="H114" s="333"/>
      <c r="I114" s="333"/>
      <c r="J114" s="333"/>
      <c r="K114" s="334"/>
      <c r="M114" s="142" t="str">
        <f t="shared" si="4"/>
        <v>○</v>
      </c>
      <c r="N114" s="128"/>
      <c r="O114" s="128"/>
      <c r="P114" s="128"/>
    </row>
    <row r="115" spans="1:16" ht="11.25" customHeight="1" x14ac:dyDescent="0.15">
      <c r="A115" s="409" t="s">
        <v>665</v>
      </c>
      <c r="B115" s="590"/>
      <c r="C115" s="486" t="s">
        <v>173</v>
      </c>
      <c r="D115" s="487"/>
      <c r="E115" s="539" t="s">
        <v>101</v>
      </c>
      <c r="F115" s="505"/>
      <c r="G115" s="397"/>
      <c r="H115" s="333"/>
      <c r="I115" s="333"/>
      <c r="J115" s="333"/>
      <c r="K115" s="334"/>
      <c r="M115" s="142" t="str">
        <f t="shared" si="4"/>
        <v>○</v>
      </c>
      <c r="N115" s="128"/>
      <c r="O115" s="128"/>
      <c r="P115" s="128"/>
    </row>
    <row r="116" spans="1:16" ht="11.25" customHeight="1" x14ac:dyDescent="0.15">
      <c r="A116" s="409" t="s">
        <v>666</v>
      </c>
      <c r="B116" s="590"/>
      <c r="C116" s="552" t="s">
        <v>174</v>
      </c>
      <c r="D116" s="638"/>
      <c r="E116" s="539" t="s">
        <v>102</v>
      </c>
      <c r="F116" s="505"/>
      <c r="G116" s="397"/>
      <c r="H116" s="333"/>
      <c r="I116" s="333"/>
      <c r="J116" s="333"/>
      <c r="K116" s="334"/>
      <c r="M116" s="142" t="str">
        <f t="shared" si="4"/>
        <v>○</v>
      </c>
      <c r="N116" s="128"/>
      <c r="O116" s="128"/>
      <c r="P116" s="128"/>
    </row>
    <row r="117" spans="1:16" ht="11.25" customHeight="1" x14ac:dyDescent="0.15">
      <c r="A117" s="409" t="s">
        <v>667</v>
      </c>
      <c r="B117" s="590"/>
      <c r="C117" s="639"/>
      <c r="D117" s="640"/>
      <c r="E117" s="539" t="s">
        <v>103</v>
      </c>
      <c r="F117" s="541"/>
      <c r="G117" s="397"/>
      <c r="H117" s="333"/>
      <c r="I117" s="333"/>
      <c r="J117" s="333"/>
      <c r="K117" s="334"/>
      <c r="M117" s="142" t="str">
        <f t="shared" si="4"/>
        <v>○</v>
      </c>
      <c r="N117" s="128"/>
      <c r="O117" s="128"/>
      <c r="P117" s="128"/>
    </row>
    <row r="118" spans="1:16" ht="12" customHeight="1" x14ac:dyDescent="0.15">
      <c r="A118" s="409" t="s">
        <v>668</v>
      </c>
      <c r="B118" s="590"/>
      <c r="C118" s="486" t="s">
        <v>58</v>
      </c>
      <c r="D118" s="487"/>
      <c r="E118" s="539" t="s">
        <v>175</v>
      </c>
      <c r="F118" s="505"/>
      <c r="G118" s="397"/>
      <c r="H118" s="333"/>
      <c r="I118" s="333"/>
      <c r="J118" s="333"/>
      <c r="K118" s="334"/>
      <c r="M118" s="142" t="str">
        <f t="shared" si="4"/>
        <v>○</v>
      </c>
      <c r="N118" s="128"/>
      <c r="O118" s="128"/>
      <c r="P118" s="128"/>
    </row>
    <row r="119" spans="1:16" ht="12" customHeight="1" x14ac:dyDescent="0.15">
      <c r="A119" s="409" t="s">
        <v>669</v>
      </c>
      <c r="B119" s="590"/>
      <c r="C119" s="488"/>
      <c r="D119" s="487"/>
      <c r="E119" s="539" t="s">
        <v>206</v>
      </c>
      <c r="F119" s="505"/>
      <c r="G119" s="397"/>
      <c r="H119" s="333"/>
      <c r="I119" s="333"/>
      <c r="J119" s="333"/>
      <c r="K119" s="334"/>
      <c r="M119" s="142" t="str">
        <f t="shared" si="4"/>
        <v>○</v>
      </c>
      <c r="N119" s="128"/>
      <c r="O119" s="128"/>
      <c r="P119" s="128"/>
    </row>
    <row r="120" spans="1:16" ht="12" customHeight="1" x14ac:dyDescent="0.15">
      <c r="A120" s="409" t="s">
        <v>670</v>
      </c>
      <c r="B120" s="590"/>
      <c r="C120" s="488"/>
      <c r="D120" s="487"/>
      <c r="E120" s="539" t="s">
        <v>207</v>
      </c>
      <c r="F120" s="505"/>
      <c r="G120" s="397"/>
      <c r="H120" s="333"/>
      <c r="I120" s="333"/>
      <c r="J120" s="333"/>
      <c r="K120" s="334"/>
      <c r="M120" s="142" t="str">
        <f t="shared" si="4"/>
        <v>○</v>
      </c>
      <c r="N120" s="128"/>
      <c r="O120" s="128"/>
      <c r="P120" s="128"/>
    </row>
    <row r="121" spans="1:16" ht="12" customHeight="1" x14ac:dyDescent="0.15">
      <c r="A121" s="409" t="s">
        <v>671</v>
      </c>
      <c r="B121" s="590"/>
      <c r="C121" s="488"/>
      <c r="D121" s="487"/>
      <c r="E121" s="539" t="s">
        <v>208</v>
      </c>
      <c r="F121" s="505"/>
      <c r="G121" s="397"/>
      <c r="H121" s="333"/>
      <c r="I121" s="333"/>
      <c r="J121" s="333"/>
      <c r="K121" s="334"/>
      <c r="M121" s="142" t="str">
        <f t="shared" si="4"/>
        <v>○</v>
      </c>
      <c r="N121" s="128"/>
      <c r="O121" s="128"/>
      <c r="P121" s="128"/>
    </row>
    <row r="122" spans="1:16" ht="12" customHeight="1" thickBot="1" x14ac:dyDescent="0.2">
      <c r="A122" s="409" t="s">
        <v>672</v>
      </c>
      <c r="B122" s="590"/>
      <c r="C122" s="488"/>
      <c r="D122" s="487"/>
      <c r="E122" s="539" t="s">
        <v>92</v>
      </c>
      <c r="F122" s="505"/>
      <c r="G122" s="397"/>
      <c r="H122" s="333"/>
      <c r="I122" s="333"/>
      <c r="J122" s="333"/>
      <c r="K122" s="334"/>
      <c r="M122" s="143" t="str">
        <f t="shared" si="4"/>
        <v>○</v>
      </c>
      <c r="N122" s="127">
        <f>COUNTIF(H110:H122,"-")</f>
        <v>0</v>
      </c>
      <c r="O122" s="127">
        <f>COUNTIF(I110:I122,"○")</f>
        <v>0</v>
      </c>
      <c r="P122" s="127">
        <f>COUNTIF(J110:J122,"○")</f>
        <v>0</v>
      </c>
    </row>
    <row r="123" spans="1:16" ht="12" customHeight="1" x14ac:dyDescent="0.15">
      <c r="A123" s="409" t="s">
        <v>673</v>
      </c>
      <c r="B123" s="590" t="s">
        <v>13</v>
      </c>
      <c r="C123" s="506" t="s">
        <v>59</v>
      </c>
      <c r="D123" s="487"/>
      <c r="E123" s="539" t="s">
        <v>104</v>
      </c>
      <c r="F123" s="505"/>
      <c r="G123" s="397"/>
      <c r="H123" s="333"/>
      <c r="I123" s="333"/>
      <c r="J123" s="333"/>
      <c r="K123" s="334"/>
      <c r="M123" s="141" t="str">
        <f t="shared" si="4"/>
        <v>○</v>
      </c>
      <c r="N123" s="126" t="s">
        <v>721</v>
      </c>
      <c r="O123" s="126" t="s">
        <v>721</v>
      </c>
      <c r="P123" s="126" t="s">
        <v>721</v>
      </c>
    </row>
    <row r="124" spans="1:16" ht="12" customHeight="1" x14ac:dyDescent="0.15">
      <c r="A124" s="409" t="s">
        <v>674</v>
      </c>
      <c r="B124" s="590"/>
      <c r="C124" s="488"/>
      <c r="D124" s="487"/>
      <c r="E124" s="506" t="s">
        <v>105</v>
      </c>
      <c r="F124" s="505"/>
      <c r="G124" s="397"/>
      <c r="H124" s="333"/>
      <c r="I124" s="333"/>
      <c r="J124" s="333"/>
      <c r="K124" s="334"/>
      <c r="M124" s="142" t="str">
        <f t="shared" si="4"/>
        <v>○</v>
      </c>
      <c r="N124" s="128"/>
      <c r="O124" s="128"/>
      <c r="P124" s="128"/>
    </row>
    <row r="125" spans="1:16" ht="12" customHeight="1" x14ac:dyDescent="0.15">
      <c r="A125" s="409" t="s">
        <v>675</v>
      </c>
      <c r="B125" s="590"/>
      <c r="C125" s="488"/>
      <c r="D125" s="487"/>
      <c r="E125" s="593" t="s">
        <v>106</v>
      </c>
      <c r="F125" s="505"/>
      <c r="G125" s="397"/>
      <c r="H125" s="333"/>
      <c r="I125" s="333"/>
      <c r="J125" s="333"/>
      <c r="K125" s="334"/>
      <c r="M125" s="142" t="str">
        <f t="shared" si="4"/>
        <v>○</v>
      </c>
      <c r="N125" s="128"/>
      <c r="O125" s="128"/>
      <c r="P125" s="128"/>
    </row>
    <row r="126" spans="1:16" ht="12" customHeight="1" x14ac:dyDescent="0.15">
      <c r="A126" s="409" t="s">
        <v>676</v>
      </c>
      <c r="B126" s="590"/>
      <c r="C126" s="506" t="s">
        <v>60</v>
      </c>
      <c r="D126" s="487"/>
      <c r="E126" s="610" t="s">
        <v>107</v>
      </c>
      <c r="F126" s="505"/>
      <c r="G126" s="397"/>
      <c r="H126" s="333"/>
      <c r="I126" s="333"/>
      <c r="J126" s="333"/>
      <c r="K126" s="334"/>
      <c r="M126" s="142" t="str">
        <f t="shared" si="4"/>
        <v>○</v>
      </c>
      <c r="N126" s="128"/>
      <c r="O126" s="128"/>
      <c r="P126" s="128"/>
    </row>
    <row r="127" spans="1:16" ht="12" customHeight="1" x14ac:dyDescent="0.15">
      <c r="A127" s="409" t="s">
        <v>677</v>
      </c>
      <c r="B127" s="590"/>
      <c r="C127" s="506"/>
      <c r="D127" s="487"/>
      <c r="E127" s="610" t="s">
        <v>108</v>
      </c>
      <c r="F127" s="505"/>
      <c r="G127" s="397"/>
      <c r="H127" s="333"/>
      <c r="I127" s="333"/>
      <c r="J127" s="333"/>
      <c r="K127" s="334"/>
      <c r="M127" s="142" t="str">
        <f t="shared" si="4"/>
        <v>○</v>
      </c>
      <c r="N127" s="128"/>
      <c r="O127" s="128"/>
      <c r="P127" s="128"/>
    </row>
    <row r="128" spans="1:16" ht="12" customHeight="1" thickBot="1" x14ac:dyDescent="0.2">
      <c r="A128" s="409" t="s">
        <v>678</v>
      </c>
      <c r="B128" s="590"/>
      <c r="C128" s="506"/>
      <c r="D128" s="487"/>
      <c r="E128" s="611" t="s">
        <v>176</v>
      </c>
      <c r="F128" s="505"/>
      <c r="G128" s="397"/>
      <c r="H128" s="333"/>
      <c r="I128" s="333"/>
      <c r="J128" s="333"/>
      <c r="K128" s="334"/>
      <c r="M128" s="143" t="str">
        <f t="shared" si="4"/>
        <v>○</v>
      </c>
      <c r="N128" s="127">
        <f>COUNTIF(H123:H128,"-")</f>
        <v>0</v>
      </c>
      <c r="O128" s="127">
        <f>COUNTIF(I123:I128,"○")</f>
        <v>0</v>
      </c>
      <c r="P128" s="127">
        <f>COUNTIF(J123:J128,"○")</f>
        <v>0</v>
      </c>
    </row>
    <row r="129" spans="1:16" ht="12" customHeight="1" x14ac:dyDescent="0.15">
      <c r="A129" s="409" t="s">
        <v>679</v>
      </c>
      <c r="B129" s="590" t="s">
        <v>177</v>
      </c>
      <c r="C129" s="506" t="s">
        <v>178</v>
      </c>
      <c r="D129" s="487"/>
      <c r="E129" s="539" t="s">
        <v>179</v>
      </c>
      <c r="F129" s="505"/>
      <c r="G129" s="397"/>
      <c r="H129" s="333"/>
      <c r="I129" s="333"/>
      <c r="J129" s="333"/>
      <c r="K129" s="334"/>
      <c r="M129" s="141" t="str">
        <f t="shared" si="4"/>
        <v>○</v>
      </c>
      <c r="N129" s="126" t="s">
        <v>722</v>
      </c>
      <c r="O129" s="126" t="s">
        <v>722</v>
      </c>
      <c r="P129" s="126" t="s">
        <v>722</v>
      </c>
    </row>
    <row r="130" spans="1:16" ht="12" customHeight="1" x14ac:dyDescent="0.15">
      <c r="A130" s="409" t="s">
        <v>680</v>
      </c>
      <c r="B130" s="590"/>
      <c r="C130" s="488"/>
      <c r="D130" s="487"/>
      <c r="E130" s="506" t="s">
        <v>180</v>
      </c>
      <c r="F130" s="505"/>
      <c r="G130" s="397"/>
      <c r="H130" s="333"/>
      <c r="I130" s="333"/>
      <c r="J130" s="333"/>
      <c r="K130" s="334"/>
      <c r="M130" s="142" t="str">
        <f t="shared" si="4"/>
        <v>○</v>
      </c>
      <c r="N130" s="128"/>
      <c r="O130" s="128"/>
      <c r="P130" s="128"/>
    </row>
    <row r="131" spans="1:16" ht="12" customHeight="1" x14ac:dyDescent="0.15">
      <c r="A131" s="409" t="s">
        <v>681</v>
      </c>
      <c r="B131" s="597"/>
      <c r="C131" s="506" t="s">
        <v>181</v>
      </c>
      <c r="D131" s="487"/>
      <c r="E131" s="539" t="s">
        <v>212</v>
      </c>
      <c r="F131" s="505"/>
      <c r="G131" s="397"/>
      <c r="H131" s="333"/>
      <c r="I131" s="333"/>
      <c r="J131" s="333"/>
      <c r="K131" s="334"/>
      <c r="M131" s="142" t="str">
        <f t="shared" si="4"/>
        <v>○</v>
      </c>
      <c r="N131" s="128"/>
      <c r="O131" s="128"/>
      <c r="P131" s="128"/>
    </row>
    <row r="132" spans="1:16" ht="12" customHeight="1" x14ac:dyDescent="0.15">
      <c r="A132" s="409" t="s">
        <v>682</v>
      </c>
      <c r="B132" s="597"/>
      <c r="C132" s="488"/>
      <c r="D132" s="487"/>
      <c r="E132" s="506" t="s">
        <v>209</v>
      </c>
      <c r="F132" s="505"/>
      <c r="G132" s="397"/>
      <c r="H132" s="333"/>
      <c r="I132" s="333"/>
      <c r="J132" s="333"/>
      <c r="K132" s="334"/>
      <c r="M132" s="142" t="str">
        <f t="shared" si="4"/>
        <v>○</v>
      </c>
      <c r="N132" s="128"/>
      <c r="O132" s="128"/>
      <c r="P132" s="128"/>
    </row>
    <row r="133" spans="1:16" ht="12" customHeight="1" x14ac:dyDescent="0.15">
      <c r="A133" s="409" t="s">
        <v>683</v>
      </c>
      <c r="B133" s="597"/>
      <c r="C133" s="488"/>
      <c r="D133" s="487"/>
      <c r="E133" s="506" t="s">
        <v>210</v>
      </c>
      <c r="F133" s="505"/>
      <c r="G133" s="397"/>
      <c r="H133" s="333"/>
      <c r="I133" s="333"/>
      <c r="J133" s="333"/>
      <c r="K133" s="334"/>
      <c r="M133" s="142" t="str">
        <f t="shared" si="4"/>
        <v>○</v>
      </c>
      <c r="N133" s="128"/>
      <c r="O133" s="128"/>
      <c r="P133" s="128"/>
    </row>
    <row r="134" spans="1:16" ht="23.25" customHeight="1" x14ac:dyDescent="0.15">
      <c r="A134" s="409" t="s">
        <v>684</v>
      </c>
      <c r="B134" s="597"/>
      <c r="C134" s="488"/>
      <c r="D134" s="487"/>
      <c r="E134" s="539" t="s">
        <v>182</v>
      </c>
      <c r="F134" s="505"/>
      <c r="G134" s="397"/>
      <c r="H134" s="333"/>
      <c r="I134" s="333"/>
      <c r="J134" s="333"/>
      <c r="K134" s="334"/>
      <c r="M134" s="142" t="str">
        <f t="shared" si="4"/>
        <v>○</v>
      </c>
      <c r="N134" s="128"/>
      <c r="O134" s="128"/>
      <c r="P134" s="128"/>
    </row>
    <row r="135" spans="1:16" ht="12" customHeight="1" x14ac:dyDescent="0.15">
      <c r="A135" s="409" t="s">
        <v>685</v>
      </c>
      <c r="B135" s="597"/>
      <c r="C135" s="488"/>
      <c r="D135" s="487"/>
      <c r="E135" s="506" t="s">
        <v>183</v>
      </c>
      <c r="F135" s="505"/>
      <c r="G135" s="397"/>
      <c r="H135" s="333"/>
      <c r="I135" s="333"/>
      <c r="J135" s="333"/>
      <c r="K135" s="334"/>
      <c r="M135" s="142" t="str">
        <f t="shared" si="4"/>
        <v>○</v>
      </c>
      <c r="N135" s="128"/>
      <c r="O135" s="128"/>
      <c r="P135" s="128"/>
    </row>
    <row r="136" spans="1:16" ht="12" customHeight="1" x14ac:dyDescent="0.15">
      <c r="A136" s="409" t="s">
        <v>686</v>
      </c>
      <c r="B136" s="597"/>
      <c r="C136" s="488"/>
      <c r="D136" s="487"/>
      <c r="E136" s="506" t="s">
        <v>109</v>
      </c>
      <c r="F136" s="505"/>
      <c r="G136" s="397"/>
      <c r="H136" s="333"/>
      <c r="I136" s="333"/>
      <c r="J136" s="333"/>
      <c r="K136" s="334"/>
      <c r="M136" s="142" t="str">
        <f t="shared" si="4"/>
        <v>○</v>
      </c>
      <c r="N136" s="128"/>
      <c r="O136" s="128"/>
      <c r="P136" s="128"/>
    </row>
    <row r="137" spans="1:16" ht="12" customHeight="1" x14ac:dyDescent="0.15">
      <c r="A137" s="409" t="s">
        <v>687</v>
      </c>
      <c r="B137" s="597"/>
      <c r="C137" s="506" t="s">
        <v>184</v>
      </c>
      <c r="D137" s="487"/>
      <c r="E137" s="506" t="s">
        <v>185</v>
      </c>
      <c r="F137" s="505"/>
      <c r="G137" s="397"/>
      <c r="H137" s="333"/>
      <c r="I137" s="333"/>
      <c r="J137" s="333"/>
      <c r="K137" s="334"/>
      <c r="M137" s="142" t="str">
        <f t="shared" si="4"/>
        <v>○</v>
      </c>
      <c r="N137" s="128"/>
      <c r="O137" s="128"/>
      <c r="P137" s="128"/>
    </row>
    <row r="138" spans="1:16" ht="12" customHeight="1" x14ac:dyDescent="0.15">
      <c r="A138" s="409" t="s">
        <v>688</v>
      </c>
      <c r="B138" s="597"/>
      <c r="C138" s="488"/>
      <c r="D138" s="487"/>
      <c r="E138" s="506" t="s">
        <v>110</v>
      </c>
      <c r="F138" s="505"/>
      <c r="G138" s="397"/>
      <c r="H138" s="333"/>
      <c r="I138" s="333"/>
      <c r="J138" s="333"/>
      <c r="K138" s="334"/>
      <c r="M138" s="142" t="str">
        <f t="shared" si="4"/>
        <v>○</v>
      </c>
      <c r="N138" s="128"/>
      <c r="O138" s="128"/>
      <c r="P138" s="128"/>
    </row>
    <row r="139" spans="1:16" ht="12.75" customHeight="1" thickBot="1" x14ac:dyDescent="0.2">
      <c r="A139" s="409" t="s">
        <v>689</v>
      </c>
      <c r="B139" s="598"/>
      <c r="C139" s="603"/>
      <c r="D139" s="599"/>
      <c r="E139" s="605" t="s">
        <v>111</v>
      </c>
      <c r="F139" s="592"/>
      <c r="G139" s="406"/>
      <c r="H139" s="335"/>
      <c r="I139" s="335"/>
      <c r="J139" s="335"/>
      <c r="K139" s="336"/>
      <c r="M139" s="143" t="str">
        <f t="shared" si="4"/>
        <v>○</v>
      </c>
      <c r="N139" s="127">
        <f>COUNTIF(H129:H139,"-")</f>
        <v>0</v>
      </c>
      <c r="O139" s="127">
        <f>COUNTIF(I129:I139,"○")</f>
        <v>0</v>
      </c>
      <c r="P139" s="127">
        <f>COUNTIF(J129:J139,"○")</f>
        <v>0</v>
      </c>
    </row>
    <row r="140" spans="1:16" ht="12" customHeight="1" thickBot="1" x14ac:dyDescent="0.2">
      <c r="A140" s="404">
        <v>6</v>
      </c>
      <c r="B140" s="542" t="s">
        <v>14</v>
      </c>
      <c r="C140" s="543"/>
      <c r="D140" s="543"/>
      <c r="E140" s="543"/>
      <c r="F140" s="543"/>
      <c r="G140" s="543"/>
      <c r="H140" s="543"/>
      <c r="I140" s="543"/>
      <c r="J140" s="543"/>
      <c r="K140" s="544"/>
    </row>
    <row r="141" spans="1:16" ht="12" customHeight="1" x14ac:dyDescent="0.15">
      <c r="A141" s="411" t="s">
        <v>690</v>
      </c>
      <c r="B141" s="590" t="s">
        <v>17</v>
      </c>
      <c r="C141" s="584" t="s">
        <v>117</v>
      </c>
      <c r="D141" s="487"/>
      <c r="E141" s="539" t="s">
        <v>112</v>
      </c>
      <c r="F141" s="505"/>
      <c r="G141" s="683"/>
      <c r="H141" s="333"/>
      <c r="I141" s="333"/>
      <c r="J141" s="333"/>
      <c r="K141" s="334"/>
      <c r="M141" s="141" t="str">
        <f t="shared" ref="M141:M149" si="5">IF(AND(I141="○",J141=""),"×","○")</f>
        <v>○</v>
      </c>
      <c r="N141" s="126" t="s">
        <v>723</v>
      </c>
      <c r="O141" s="126" t="s">
        <v>723</v>
      </c>
      <c r="P141" s="126" t="s">
        <v>723</v>
      </c>
    </row>
    <row r="142" spans="1:16" ht="12" customHeight="1" x14ac:dyDescent="0.15">
      <c r="A142" s="411" t="s">
        <v>691</v>
      </c>
      <c r="B142" s="590"/>
      <c r="C142" s="584"/>
      <c r="D142" s="487"/>
      <c r="E142" s="539" t="s">
        <v>186</v>
      </c>
      <c r="F142" s="505"/>
      <c r="G142" s="683"/>
      <c r="H142" s="333"/>
      <c r="I142" s="333"/>
      <c r="J142" s="333"/>
      <c r="K142" s="334"/>
      <c r="M142" s="142" t="str">
        <f t="shared" si="5"/>
        <v>○</v>
      </c>
      <c r="N142" s="128"/>
      <c r="O142" s="128"/>
      <c r="P142" s="128"/>
    </row>
    <row r="143" spans="1:16" ht="21" customHeight="1" x14ac:dyDescent="0.15">
      <c r="A143" s="411" t="s">
        <v>692</v>
      </c>
      <c r="B143" s="597"/>
      <c r="C143" s="506" t="s">
        <v>187</v>
      </c>
      <c r="D143" s="487"/>
      <c r="E143" s="584" t="s">
        <v>113</v>
      </c>
      <c r="F143" s="505"/>
      <c r="G143" s="683"/>
      <c r="H143" s="333"/>
      <c r="I143" s="333"/>
      <c r="J143" s="333"/>
      <c r="K143" s="334"/>
      <c r="M143" s="142" t="str">
        <f t="shared" si="5"/>
        <v>○</v>
      </c>
      <c r="N143" s="128"/>
      <c r="O143" s="128"/>
      <c r="P143" s="128"/>
    </row>
    <row r="144" spans="1:16" ht="12" customHeight="1" thickBot="1" x14ac:dyDescent="0.2">
      <c r="A144" s="411" t="s">
        <v>693</v>
      </c>
      <c r="B144" s="597"/>
      <c r="C144" s="506"/>
      <c r="D144" s="487"/>
      <c r="E144" s="584" t="s">
        <v>188</v>
      </c>
      <c r="F144" s="505"/>
      <c r="G144" s="683"/>
      <c r="H144" s="333"/>
      <c r="I144" s="333"/>
      <c r="J144" s="333"/>
      <c r="K144" s="334"/>
      <c r="M144" s="143" t="str">
        <f t="shared" si="5"/>
        <v>○</v>
      </c>
      <c r="N144" s="127">
        <f>COUNTIF(H141:H144,"-")</f>
        <v>0</v>
      </c>
      <c r="O144" s="127">
        <f>COUNTIF(I141:I144,"○")</f>
        <v>0</v>
      </c>
      <c r="P144" s="127">
        <f>COUNTIF(J141:J144,"○")</f>
        <v>0</v>
      </c>
    </row>
    <row r="145" spans="1:16" ht="11.25" customHeight="1" thickBot="1" x14ac:dyDescent="0.2">
      <c r="A145" s="411" t="s">
        <v>694</v>
      </c>
      <c r="B145" s="506" t="s">
        <v>61</v>
      </c>
      <c r="C145" s="540"/>
      <c r="D145" s="487"/>
      <c r="E145" s="539" t="s">
        <v>114</v>
      </c>
      <c r="F145" s="505"/>
      <c r="G145" s="683"/>
      <c r="H145" s="333"/>
      <c r="I145" s="333"/>
      <c r="J145" s="333"/>
      <c r="K145" s="334"/>
      <c r="M145" s="141" t="str">
        <f t="shared" si="5"/>
        <v>○</v>
      </c>
      <c r="N145" s="127">
        <f>COUNTIF(H145,"-")</f>
        <v>0</v>
      </c>
      <c r="O145" s="127">
        <f>COUNTIF(I145,"○")</f>
        <v>0</v>
      </c>
      <c r="P145" s="127">
        <f>COUNTIF(J145,"○")</f>
        <v>0</v>
      </c>
    </row>
    <row r="146" spans="1:16" ht="11.25" customHeight="1" x14ac:dyDescent="0.15">
      <c r="A146" s="411" t="s">
        <v>695</v>
      </c>
      <c r="B146" s="600" t="s">
        <v>15</v>
      </c>
      <c r="C146" s="506" t="s">
        <v>189</v>
      </c>
      <c r="D146" s="487"/>
      <c r="E146" s="539" t="s">
        <v>190</v>
      </c>
      <c r="F146" s="505"/>
      <c r="G146" s="683"/>
      <c r="H146" s="333"/>
      <c r="I146" s="333"/>
      <c r="J146" s="333"/>
      <c r="K146" s="334"/>
      <c r="M146" s="141" t="str">
        <f t="shared" si="5"/>
        <v>○</v>
      </c>
      <c r="N146" s="126" t="s">
        <v>724</v>
      </c>
      <c r="O146" s="126" t="s">
        <v>724</v>
      </c>
      <c r="P146" s="126" t="s">
        <v>724</v>
      </c>
    </row>
    <row r="147" spans="1:16" ht="12" customHeight="1" x14ac:dyDescent="0.15">
      <c r="A147" s="411" t="s">
        <v>696</v>
      </c>
      <c r="B147" s="601"/>
      <c r="C147" s="488"/>
      <c r="D147" s="487"/>
      <c r="E147" s="539" t="s">
        <v>115</v>
      </c>
      <c r="F147" s="505"/>
      <c r="G147" s="683"/>
      <c r="H147" s="333"/>
      <c r="I147" s="333"/>
      <c r="J147" s="333"/>
      <c r="K147" s="334"/>
      <c r="M147" s="142" t="str">
        <f t="shared" si="5"/>
        <v>○</v>
      </c>
      <c r="N147" s="128"/>
      <c r="O147" s="128"/>
      <c r="P147" s="128"/>
    </row>
    <row r="148" spans="1:16" ht="12" customHeight="1" x14ac:dyDescent="0.15">
      <c r="A148" s="411" t="s">
        <v>697</v>
      </c>
      <c r="B148" s="601"/>
      <c r="C148" s="506" t="s">
        <v>191</v>
      </c>
      <c r="D148" s="487"/>
      <c r="E148" s="593" t="s">
        <v>116</v>
      </c>
      <c r="F148" s="505"/>
      <c r="G148" s="683"/>
      <c r="H148" s="333"/>
      <c r="I148" s="333"/>
      <c r="J148" s="333"/>
      <c r="K148" s="334"/>
      <c r="M148" s="142" t="str">
        <f t="shared" si="5"/>
        <v>○</v>
      </c>
      <c r="N148" s="128"/>
      <c r="O148" s="128"/>
      <c r="P148" s="128"/>
    </row>
    <row r="149" spans="1:16" ht="12" customHeight="1" thickBot="1" x14ac:dyDescent="0.2">
      <c r="A149" s="411" t="s">
        <v>698</v>
      </c>
      <c r="B149" s="602"/>
      <c r="C149" s="603"/>
      <c r="D149" s="599"/>
      <c r="E149" s="591" t="s">
        <v>115</v>
      </c>
      <c r="F149" s="592"/>
      <c r="G149" s="682"/>
      <c r="H149" s="335"/>
      <c r="I149" s="335"/>
      <c r="J149" s="335"/>
      <c r="K149" s="336"/>
      <c r="M149" s="143" t="str">
        <f t="shared" si="5"/>
        <v>○</v>
      </c>
      <c r="N149" s="127">
        <f>COUNTIF(H146:H149,"-")</f>
        <v>0</v>
      </c>
      <c r="O149" s="127">
        <f>COUNTIF(I146:I149,"○")</f>
        <v>0</v>
      </c>
      <c r="P149" s="127">
        <f>COUNTIF(J146:J149,"○")</f>
        <v>0</v>
      </c>
    </row>
    <row r="150" spans="1:16" ht="11.25" customHeight="1" x14ac:dyDescent="0.2">
      <c r="A150" s="412">
        <v>7</v>
      </c>
      <c r="B150" s="635" t="s">
        <v>19</v>
      </c>
      <c r="C150" s="636"/>
      <c r="D150" s="636"/>
      <c r="E150" s="636"/>
      <c r="F150" s="636"/>
      <c r="G150" s="636"/>
      <c r="H150" s="636"/>
      <c r="I150" s="636"/>
      <c r="J150" s="636"/>
      <c r="K150" s="637"/>
    </row>
    <row r="151" spans="1:16" ht="12" customHeight="1" x14ac:dyDescent="0.15">
      <c r="A151" s="337"/>
      <c r="B151" s="338"/>
      <c r="C151" s="339"/>
      <c r="D151" s="339"/>
      <c r="E151" s="340"/>
      <c r="F151" s="341"/>
      <c r="G151" s="342"/>
      <c r="H151" s="333"/>
      <c r="I151" s="333"/>
      <c r="J151" s="333"/>
      <c r="K151" s="334"/>
    </row>
    <row r="152" spans="1:16" ht="12" customHeight="1" x14ac:dyDescent="0.15">
      <c r="A152" s="337"/>
      <c r="B152" s="338"/>
      <c r="C152" s="339"/>
      <c r="D152" s="339"/>
      <c r="E152" s="340"/>
      <c r="F152" s="341"/>
      <c r="G152" s="342"/>
      <c r="H152" s="333"/>
      <c r="I152" s="333"/>
      <c r="J152" s="333"/>
      <c r="K152" s="334"/>
    </row>
    <row r="153" spans="1:16" ht="12" customHeight="1" thickBot="1" x14ac:dyDescent="0.2">
      <c r="A153" s="343"/>
      <c r="B153" s="344"/>
      <c r="C153" s="345"/>
      <c r="D153" s="345"/>
      <c r="E153" s="346"/>
      <c r="F153" s="347"/>
      <c r="G153" s="348"/>
      <c r="H153" s="335"/>
      <c r="I153" s="335"/>
      <c r="J153" s="335"/>
      <c r="K153" s="336"/>
    </row>
    <row r="154" spans="1:16" ht="12" customHeight="1" x14ac:dyDescent="0.15">
      <c r="A154" s="613" t="s">
        <v>229</v>
      </c>
      <c r="B154" s="614"/>
      <c r="C154" s="614"/>
      <c r="D154" s="614"/>
      <c r="E154" s="413"/>
      <c r="F154" s="391"/>
      <c r="G154" s="391"/>
      <c r="H154" s="414"/>
      <c r="I154" s="414"/>
      <c r="J154" s="414"/>
      <c r="K154" s="415"/>
    </row>
    <row r="155" spans="1:16" ht="12" customHeight="1" thickBot="1" x14ac:dyDescent="0.25">
      <c r="A155" s="615" t="s">
        <v>725</v>
      </c>
      <c r="B155" s="616"/>
      <c r="C155" s="616"/>
      <c r="D155" s="616"/>
      <c r="E155" s="616"/>
      <c r="F155" s="616"/>
      <c r="G155" s="616"/>
      <c r="H155" s="616"/>
      <c r="I155" s="616"/>
      <c r="J155" s="616"/>
      <c r="K155" s="617"/>
    </row>
    <row r="156" spans="1:16" ht="12" customHeight="1" thickBot="1" x14ac:dyDescent="0.25">
      <c r="A156" s="349"/>
      <c r="B156" s="625"/>
      <c r="C156" s="626"/>
      <c r="D156" s="350" t="s">
        <v>505</v>
      </c>
      <c r="E156" s="351"/>
      <c r="F156" s="352"/>
      <c r="G156" s="352"/>
      <c r="H156" s="352"/>
      <c r="I156" s="352"/>
      <c r="J156" s="352"/>
      <c r="K156" s="353"/>
      <c r="M156" s="498" t="s">
        <v>788</v>
      </c>
      <c r="N156" s="498" t="s">
        <v>800</v>
      </c>
    </row>
    <row r="157" spans="1:16" ht="12" customHeight="1" x14ac:dyDescent="0.2">
      <c r="A157" s="500" t="s">
        <v>2</v>
      </c>
      <c r="B157" s="501"/>
      <c r="C157" s="502"/>
      <c r="D157" s="502"/>
      <c r="E157" s="416"/>
      <c r="F157" s="416"/>
      <c r="G157" s="416"/>
      <c r="H157" s="416"/>
      <c r="I157" s="416"/>
      <c r="J157" s="416"/>
      <c r="K157" s="417"/>
      <c r="M157" s="499"/>
      <c r="N157" s="499"/>
    </row>
    <row r="158" spans="1:16" ht="21" customHeight="1" thickBot="1" x14ac:dyDescent="0.25">
      <c r="A158" s="418" t="s">
        <v>726</v>
      </c>
      <c r="B158" s="491" t="s">
        <v>28</v>
      </c>
      <c r="C158" s="609"/>
      <c r="D158" s="491" t="s">
        <v>21</v>
      </c>
      <c r="E158" s="609"/>
      <c r="F158" s="491" t="s">
        <v>20</v>
      </c>
      <c r="G158" s="492"/>
      <c r="H158" s="492"/>
      <c r="I158" s="492"/>
      <c r="J158" s="419" t="s">
        <v>787</v>
      </c>
      <c r="K158" s="420" t="s">
        <v>0</v>
      </c>
      <c r="M158" s="499"/>
      <c r="N158" s="627"/>
    </row>
    <row r="159" spans="1:16" ht="21" customHeight="1" x14ac:dyDescent="0.2">
      <c r="A159" s="354"/>
      <c r="B159" s="509"/>
      <c r="C159" s="510"/>
      <c r="D159" s="489"/>
      <c r="E159" s="490"/>
      <c r="F159" s="489"/>
      <c r="G159" s="503"/>
      <c r="H159" s="503"/>
      <c r="I159" s="504"/>
      <c r="J159" s="355"/>
      <c r="K159" s="356"/>
      <c r="M159" s="189">
        <f>IF(J159="",A159,"")</f>
        <v>0</v>
      </c>
      <c r="N159" s="141">
        <f>IF(OR($J159=$Q4,$K159=$R4),"",$A159)</f>
        <v>0</v>
      </c>
    </row>
    <row r="160" spans="1:16" ht="21" customHeight="1" x14ac:dyDescent="0.2">
      <c r="A160" s="354"/>
      <c r="B160" s="509"/>
      <c r="C160" s="510"/>
      <c r="D160" s="489"/>
      <c r="E160" s="490"/>
      <c r="F160" s="489"/>
      <c r="G160" s="503"/>
      <c r="H160" s="503"/>
      <c r="I160" s="504"/>
      <c r="J160" s="355"/>
      <c r="K160" s="356"/>
      <c r="M160" s="189">
        <f>IF(J160="",A160,"")</f>
        <v>0</v>
      </c>
      <c r="N160" s="142">
        <f>IF(OR($J160=$Q4,$K160=$R4),"",$A160)</f>
        <v>0</v>
      </c>
    </row>
    <row r="161" spans="1:14" ht="19.5" customHeight="1" x14ac:dyDescent="0.2">
      <c r="A161" s="354"/>
      <c r="B161" s="509"/>
      <c r="C161" s="510"/>
      <c r="D161" s="489"/>
      <c r="E161" s="490"/>
      <c r="F161" s="489"/>
      <c r="G161" s="503"/>
      <c r="H161" s="503"/>
      <c r="I161" s="504"/>
      <c r="J161" s="355"/>
      <c r="K161" s="357"/>
      <c r="M161" s="189">
        <f>IF(J161="",A161,"")</f>
        <v>0</v>
      </c>
      <c r="N161" s="142">
        <f>IF(OR($J161=$Q4,$K161=$R4),"",$A161)</f>
        <v>0</v>
      </c>
    </row>
    <row r="162" spans="1:14" ht="19.5" customHeight="1" x14ac:dyDescent="0.2">
      <c r="A162" s="354"/>
      <c r="B162" s="509"/>
      <c r="C162" s="510"/>
      <c r="D162" s="489"/>
      <c r="E162" s="490"/>
      <c r="F162" s="489"/>
      <c r="G162" s="503"/>
      <c r="H162" s="503"/>
      <c r="I162" s="504"/>
      <c r="J162" s="355"/>
      <c r="K162" s="357"/>
      <c r="M162" s="189">
        <f>IF(J162="",A162,"")</f>
        <v>0</v>
      </c>
      <c r="N162" s="142">
        <f>IF(OR($J162=$Q4,$K162=$R4),"",$A162)</f>
        <v>0</v>
      </c>
    </row>
    <row r="163" spans="1:14" ht="19.5" customHeight="1" thickBot="1" x14ac:dyDescent="0.25">
      <c r="A163" s="358"/>
      <c r="B163" s="523"/>
      <c r="C163" s="524"/>
      <c r="D163" s="631"/>
      <c r="E163" s="634"/>
      <c r="F163" s="631"/>
      <c r="G163" s="632"/>
      <c r="H163" s="632"/>
      <c r="I163" s="633"/>
      <c r="J163" s="359"/>
      <c r="K163" s="360"/>
      <c r="M163" s="189">
        <f>IF(J163="",A163,"")</f>
        <v>0</v>
      </c>
      <c r="N163" s="143">
        <f>IF(OR($J163=$Q4,$K163=$R4),"",$A163)</f>
        <v>0</v>
      </c>
    </row>
    <row r="164" spans="1:14" x14ac:dyDescent="0.2">
      <c r="A164" s="361"/>
      <c r="B164" s="361"/>
      <c r="C164" s="361"/>
      <c r="D164" s="361"/>
      <c r="E164" s="361"/>
      <c r="F164" s="361"/>
      <c r="G164" s="361"/>
      <c r="H164" s="361"/>
      <c r="I164" s="361"/>
      <c r="J164" s="361"/>
      <c r="K164" s="361"/>
      <c r="M164" s="3"/>
      <c r="N164" s="3"/>
    </row>
    <row r="165" spans="1:14" ht="11.25" customHeight="1" x14ac:dyDescent="0.2">
      <c r="A165" s="629" t="s">
        <v>22</v>
      </c>
      <c r="B165" s="630"/>
      <c r="C165" s="630"/>
      <c r="D165" s="630"/>
      <c r="E165" s="630"/>
      <c r="F165" s="630"/>
      <c r="G165" s="630"/>
      <c r="H165" s="630"/>
      <c r="I165" s="630"/>
      <c r="J165" s="630"/>
      <c r="K165" s="630"/>
      <c r="M165" s="3"/>
      <c r="N165" s="3"/>
    </row>
    <row r="166" spans="1:14" x14ac:dyDescent="0.2">
      <c r="A166" s="421" t="s">
        <v>47</v>
      </c>
      <c r="B166" s="606" t="s">
        <v>24</v>
      </c>
      <c r="C166" s="606"/>
      <c r="D166" s="606"/>
      <c r="E166" s="606"/>
      <c r="F166" s="606"/>
      <c r="G166" s="606"/>
      <c r="H166" s="606"/>
      <c r="I166" s="606"/>
      <c r="J166" s="606"/>
      <c r="K166" s="606"/>
      <c r="M166" s="3"/>
      <c r="N166" s="3"/>
    </row>
    <row r="167" spans="1:14" x14ac:dyDescent="0.2">
      <c r="A167" s="421" t="s">
        <v>48</v>
      </c>
      <c r="B167" s="606" t="s">
        <v>23</v>
      </c>
      <c r="C167" s="606"/>
      <c r="D167" s="606"/>
      <c r="E167" s="606"/>
      <c r="F167" s="606"/>
      <c r="G167" s="606"/>
      <c r="H167" s="606"/>
      <c r="I167" s="606"/>
      <c r="J167" s="606"/>
      <c r="K167" s="606"/>
      <c r="M167" s="3"/>
      <c r="N167" s="3"/>
    </row>
    <row r="168" spans="1:14" ht="31.5" customHeight="1" x14ac:dyDescent="0.2">
      <c r="A168" s="421" t="s">
        <v>49</v>
      </c>
      <c r="B168" s="606" t="s">
        <v>211</v>
      </c>
      <c r="C168" s="606"/>
      <c r="D168" s="606"/>
      <c r="E168" s="606"/>
      <c r="F168" s="606"/>
      <c r="G168" s="606"/>
      <c r="H168" s="606"/>
      <c r="I168" s="606"/>
      <c r="J168" s="606"/>
      <c r="K168" s="606"/>
      <c r="M168" s="3"/>
      <c r="N168" s="3"/>
    </row>
    <row r="169" spans="1:14" x14ac:dyDescent="0.2">
      <c r="A169" s="421" t="s">
        <v>50</v>
      </c>
      <c r="B169" s="606" t="s">
        <v>192</v>
      </c>
      <c r="C169" s="606"/>
      <c r="D169" s="606"/>
      <c r="E169" s="606"/>
      <c r="F169" s="606"/>
      <c r="G169" s="606"/>
      <c r="H169" s="606"/>
      <c r="I169" s="606"/>
      <c r="J169" s="606"/>
      <c r="K169" s="606"/>
    </row>
    <row r="170" spans="1:14" x14ac:dyDescent="0.2">
      <c r="A170" s="421" t="s">
        <v>51</v>
      </c>
      <c r="B170" s="606" t="s">
        <v>25</v>
      </c>
      <c r="C170" s="606"/>
      <c r="D170" s="606"/>
      <c r="E170" s="606"/>
      <c r="F170" s="606"/>
      <c r="G170" s="606"/>
      <c r="H170" s="606"/>
      <c r="I170" s="606"/>
      <c r="J170" s="606"/>
      <c r="K170" s="606"/>
    </row>
    <row r="171" spans="1:14" ht="21" customHeight="1" x14ac:dyDescent="0.2">
      <c r="A171" s="421" t="s">
        <v>52</v>
      </c>
      <c r="B171" s="606" t="s">
        <v>26</v>
      </c>
      <c r="C171" s="606"/>
      <c r="D171" s="606"/>
      <c r="E171" s="606"/>
      <c r="F171" s="606"/>
      <c r="G171" s="606"/>
      <c r="H171" s="606"/>
      <c r="I171" s="606"/>
      <c r="J171" s="606"/>
      <c r="K171" s="606"/>
    </row>
    <row r="172" spans="1:14" ht="11.25" customHeight="1" x14ac:dyDescent="0.2">
      <c r="A172" s="421" t="s">
        <v>53</v>
      </c>
      <c r="B172" s="606" t="s">
        <v>193</v>
      </c>
      <c r="C172" s="606"/>
      <c r="D172" s="606"/>
      <c r="E172" s="606"/>
      <c r="F172" s="606"/>
      <c r="G172" s="606"/>
      <c r="H172" s="606"/>
      <c r="I172" s="606"/>
      <c r="J172" s="606"/>
      <c r="K172" s="606"/>
    </row>
    <row r="173" spans="1:14" ht="28.5" customHeight="1" x14ac:dyDescent="0.2">
      <c r="A173" s="421" t="s">
        <v>194</v>
      </c>
      <c r="B173" s="606" t="s">
        <v>54</v>
      </c>
      <c r="C173" s="606"/>
      <c r="D173" s="606"/>
      <c r="E173" s="606"/>
      <c r="F173" s="606"/>
      <c r="G173" s="606"/>
      <c r="H173" s="606"/>
      <c r="I173" s="606"/>
      <c r="J173" s="606"/>
      <c r="K173" s="606"/>
    </row>
    <row r="174" spans="1:14" ht="28.5" customHeight="1" x14ac:dyDescent="0.2">
      <c r="A174" s="421" t="s">
        <v>55</v>
      </c>
      <c r="B174" s="606" t="s">
        <v>195</v>
      </c>
      <c r="C174" s="606"/>
      <c r="D174" s="606"/>
      <c r="E174" s="606"/>
      <c r="F174" s="606"/>
      <c r="G174" s="606"/>
      <c r="H174" s="606"/>
      <c r="I174" s="606"/>
      <c r="J174" s="606"/>
      <c r="K174" s="606"/>
    </row>
    <row r="175" spans="1:14" ht="36" customHeight="1" x14ac:dyDescent="0.2">
      <c r="A175" s="421" t="s">
        <v>196</v>
      </c>
      <c r="B175" s="606" t="s">
        <v>197</v>
      </c>
      <c r="C175" s="606"/>
      <c r="D175" s="606"/>
      <c r="E175" s="606"/>
      <c r="F175" s="606"/>
      <c r="G175" s="606"/>
      <c r="H175" s="606"/>
      <c r="I175" s="606"/>
      <c r="J175" s="606"/>
      <c r="K175" s="606"/>
    </row>
    <row r="176" spans="1:14" ht="46.5" customHeight="1" x14ac:dyDescent="0.2">
      <c r="A176" s="421" t="s">
        <v>198</v>
      </c>
      <c r="B176" s="606" t="s">
        <v>231</v>
      </c>
      <c r="C176" s="606"/>
      <c r="D176" s="606"/>
      <c r="E176" s="606"/>
      <c r="F176" s="606"/>
      <c r="G176" s="606"/>
      <c r="H176" s="606"/>
      <c r="I176" s="606"/>
      <c r="J176" s="606"/>
      <c r="K176" s="606"/>
    </row>
    <row r="177" spans="1:11" ht="56.5" customHeight="1" x14ac:dyDescent="0.2">
      <c r="A177" s="422" t="s">
        <v>200</v>
      </c>
      <c r="B177" s="606" t="s">
        <v>199</v>
      </c>
      <c r="C177" s="606"/>
      <c r="D177" s="606"/>
      <c r="E177" s="606"/>
      <c r="F177" s="606"/>
      <c r="G177" s="606"/>
      <c r="H177" s="606"/>
      <c r="I177" s="606"/>
      <c r="J177" s="606"/>
      <c r="K177" s="606"/>
    </row>
    <row r="178" spans="1:11" ht="26" customHeight="1" x14ac:dyDescent="0.2">
      <c r="A178" s="422" t="s">
        <v>201</v>
      </c>
      <c r="B178" s="606" t="s">
        <v>127</v>
      </c>
      <c r="C178" s="606"/>
      <c r="D178" s="606"/>
      <c r="E178" s="606"/>
      <c r="F178" s="606"/>
      <c r="G178" s="606"/>
      <c r="H178" s="606"/>
      <c r="I178" s="606"/>
      <c r="J178" s="606"/>
      <c r="K178" s="606"/>
    </row>
    <row r="179" spans="1:11" ht="28.5" customHeight="1" x14ac:dyDescent="0.2">
      <c r="A179" s="422" t="s">
        <v>230</v>
      </c>
      <c r="B179" s="606" t="s">
        <v>32</v>
      </c>
      <c r="C179" s="606"/>
      <c r="D179" s="606"/>
      <c r="E179" s="606"/>
      <c r="F179" s="606"/>
      <c r="G179" s="606"/>
      <c r="H179" s="606"/>
      <c r="I179" s="606"/>
      <c r="J179" s="606"/>
      <c r="K179" s="606"/>
    </row>
  </sheetData>
  <sheetProtection algorithmName="SHA-512" hashValue="7zGKnwZrm0DYB9kQ1bkkMt6Ni5m7wGQt08bA1iD9rigFfaxJZ3+LwRMSoJZRjOvrV2wqYnRadTesQVeSsLiHyA==" saltValue="3GRWPvI0XMTQfh9B82n6MA==" spinCount="100000" sheet="1"/>
  <mergeCells count="254">
    <mergeCell ref="B156:C156"/>
    <mergeCell ref="N156:N158"/>
    <mergeCell ref="M10:M11"/>
    <mergeCell ref="B176:K176"/>
    <mergeCell ref="E86:F86"/>
    <mergeCell ref="E85:F85"/>
    <mergeCell ref="B175:K175"/>
    <mergeCell ref="A165:K165"/>
    <mergeCell ref="B166:K166"/>
    <mergeCell ref="B167:K167"/>
    <mergeCell ref="B171:K171"/>
    <mergeCell ref="B168:K168"/>
    <mergeCell ref="D158:E158"/>
    <mergeCell ref="F162:I162"/>
    <mergeCell ref="F163:I163"/>
    <mergeCell ref="D162:E162"/>
    <mergeCell ref="D163:E163"/>
    <mergeCell ref="E124:F124"/>
    <mergeCell ref="E125:F125"/>
    <mergeCell ref="C118:D122"/>
    <mergeCell ref="E121:F121"/>
    <mergeCell ref="B150:K150"/>
    <mergeCell ref="B141:B144"/>
    <mergeCell ref="C116:D117"/>
    <mergeCell ref="J4:K4"/>
    <mergeCell ref="D4:I4"/>
    <mergeCell ref="E96:F96"/>
    <mergeCell ref="E97:F97"/>
    <mergeCell ref="E19:F19"/>
    <mergeCell ref="E46:F46"/>
    <mergeCell ref="E47:F47"/>
    <mergeCell ref="B85:D86"/>
    <mergeCell ref="E20:F20"/>
    <mergeCell ref="E35:F35"/>
    <mergeCell ref="B68:B73"/>
    <mergeCell ref="E16:F16"/>
    <mergeCell ref="B12:K12"/>
    <mergeCell ref="B22:K22"/>
    <mergeCell ref="B13:D13"/>
    <mergeCell ref="B14:D14"/>
    <mergeCell ref="B15:D17"/>
    <mergeCell ref="E13:F13"/>
    <mergeCell ref="E14:F14"/>
    <mergeCell ref="E15:F15"/>
    <mergeCell ref="B18:D19"/>
    <mergeCell ref="B20:D21"/>
    <mergeCell ref="E17:F17"/>
    <mergeCell ref="E18:F18"/>
    <mergeCell ref="B179:K179"/>
    <mergeCell ref="B177:K177"/>
    <mergeCell ref="B95:D98"/>
    <mergeCell ref="E98:F98"/>
    <mergeCell ref="E90:F90"/>
    <mergeCell ref="E91:F91"/>
    <mergeCell ref="E92:F92"/>
    <mergeCell ref="E93:F93"/>
    <mergeCell ref="B158:C158"/>
    <mergeCell ref="E115:F115"/>
    <mergeCell ref="B173:K173"/>
    <mergeCell ref="B178:K178"/>
    <mergeCell ref="B172:K172"/>
    <mergeCell ref="E120:F120"/>
    <mergeCell ref="E123:F123"/>
    <mergeCell ref="E126:F126"/>
    <mergeCell ref="E127:F127"/>
    <mergeCell ref="E128:F128"/>
    <mergeCell ref="B89:D94"/>
    <mergeCell ref="A154:D154"/>
    <mergeCell ref="A155:K155"/>
    <mergeCell ref="B174:K174"/>
    <mergeCell ref="B169:K169"/>
    <mergeCell ref="B170:K170"/>
    <mergeCell ref="C110:D114"/>
    <mergeCell ref="C115:D115"/>
    <mergeCell ref="E122:F122"/>
    <mergeCell ref="E141:F141"/>
    <mergeCell ref="E135:F135"/>
    <mergeCell ref="E136:F136"/>
    <mergeCell ref="E138:F138"/>
    <mergeCell ref="E139:F139"/>
    <mergeCell ref="E134:F134"/>
    <mergeCell ref="E131:F131"/>
    <mergeCell ref="E132:F132"/>
    <mergeCell ref="E133:F133"/>
    <mergeCell ref="E114:F114"/>
    <mergeCell ref="E112:F112"/>
    <mergeCell ref="E118:F118"/>
    <mergeCell ref="E111:F111"/>
    <mergeCell ref="B140:K140"/>
    <mergeCell ref="B110:B122"/>
    <mergeCell ref="E116:F116"/>
    <mergeCell ref="B146:B149"/>
    <mergeCell ref="C126:D128"/>
    <mergeCell ref="C148:D149"/>
    <mergeCell ref="C131:D136"/>
    <mergeCell ref="C137:D139"/>
    <mergeCell ref="B123:B128"/>
    <mergeCell ref="C141:D142"/>
    <mergeCell ref="C143:D144"/>
    <mergeCell ref="B129:B139"/>
    <mergeCell ref="C146:D147"/>
    <mergeCell ref="C129:D130"/>
    <mergeCell ref="C123:D125"/>
    <mergeCell ref="B145:D145"/>
    <mergeCell ref="C37:D38"/>
    <mergeCell ref="B27:B40"/>
    <mergeCell ref="E30:F30"/>
    <mergeCell ref="E33:F33"/>
    <mergeCell ref="E58:F58"/>
    <mergeCell ref="E40:F40"/>
    <mergeCell ref="B41:K41"/>
    <mergeCell ref="E42:F42"/>
    <mergeCell ref="E27:F27"/>
    <mergeCell ref="E38:F38"/>
    <mergeCell ref="E28:F28"/>
    <mergeCell ref="C33:D36"/>
    <mergeCell ref="E34:F34"/>
    <mergeCell ref="E45:F45"/>
    <mergeCell ref="E39:F39"/>
    <mergeCell ref="B43:D46"/>
    <mergeCell ref="E44:F44"/>
    <mergeCell ref="E48:F48"/>
    <mergeCell ref="C39:D40"/>
    <mergeCell ref="E25:F25"/>
    <mergeCell ref="E21:F21"/>
    <mergeCell ref="B101:D102"/>
    <mergeCell ref="E80:F80"/>
    <mergeCell ref="E74:F74"/>
    <mergeCell ref="E77:F77"/>
    <mergeCell ref="E60:F60"/>
    <mergeCell ref="E49:F49"/>
    <mergeCell ref="E56:F56"/>
    <mergeCell ref="E57:F57"/>
    <mergeCell ref="E50:F50"/>
    <mergeCell ref="C76:D76"/>
    <mergeCell ref="E75:F75"/>
    <mergeCell ref="E67:F67"/>
    <mergeCell ref="E64:F64"/>
    <mergeCell ref="E79:F79"/>
    <mergeCell ref="E83:F83"/>
    <mergeCell ref="E94:F94"/>
    <mergeCell ref="C71:D73"/>
    <mergeCell ref="E78:F78"/>
    <mergeCell ref="E102:F102"/>
    <mergeCell ref="E84:F84"/>
    <mergeCell ref="E82:F82"/>
    <mergeCell ref="E89:F89"/>
    <mergeCell ref="E149:F149"/>
    <mergeCell ref="E142:F142"/>
    <mergeCell ref="E143:F143"/>
    <mergeCell ref="E144:F144"/>
    <mergeCell ref="E145:F145"/>
    <mergeCell ref="E146:F146"/>
    <mergeCell ref="E147:F147"/>
    <mergeCell ref="E148:F148"/>
    <mergeCell ref="E129:F129"/>
    <mergeCell ref="E137:F137"/>
    <mergeCell ref="E130:F130"/>
    <mergeCell ref="E103:F103"/>
    <mergeCell ref="E88:F88"/>
    <mergeCell ref="E101:F101"/>
    <mergeCell ref="E113:F113"/>
    <mergeCell ref="E119:F119"/>
    <mergeCell ref="E106:F106"/>
    <mergeCell ref="A9:A11"/>
    <mergeCell ref="B9:F11"/>
    <mergeCell ref="E95:F95"/>
    <mergeCell ref="B100:D100"/>
    <mergeCell ref="B105:D105"/>
    <mergeCell ref="B74:B76"/>
    <mergeCell ref="C74:D75"/>
    <mergeCell ref="E71:F71"/>
    <mergeCell ref="B57:B67"/>
    <mergeCell ref="E55:F55"/>
    <mergeCell ref="E37:F37"/>
    <mergeCell ref="E76:F76"/>
    <mergeCell ref="E68:F68"/>
    <mergeCell ref="C52:F52"/>
    <mergeCell ref="E63:F63"/>
    <mergeCell ref="C55:D56"/>
    <mergeCell ref="B51:K51"/>
    <mergeCell ref="C53:F53"/>
    <mergeCell ref="E72:F72"/>
    <mergeCell ref="E73:F73"/>
    <mergeCell ref="C57:D61"/>
    <mergeCell ref="E65:F65"/>
    <mergeCell ref="E69:F69"/>
    <mergeCell ref="H10:H11"/>
    <mergeCell ref="A2:K2"/>
    <mergeCell ref="E66:F66"/>
    <mergeCell ref="C62:D65"/>
    <mergeCell ref="C66:D66"/>
    <mergeCell ref="J5:K5"/>
    <mergeCell ref="E62:F62"/>
    <mergeCell ref="E59:F59"/>
    <mergeCell ref="C6:C7"/>
    <mergeCell ref="D5:I5"/>
    <mergeCell ref="C54:F54"/>
    <mergeCell ref="K9:K11"/>
    <mergeCell ref="E23:F23"/>
    <mergeCell ref="E24:F24"/>
    <mergeCell ref="D7:I7"/>
    <mergeCell ref="B25:D26"/>
    <mergeCell ref="A4:B7"/>
    <mergeCell ref="B47:D48"/>
    <mergeCell ref="B42:D42"/>
    <mergeCell ref="G9:G10"/>
    <mergeCell ref="H9:J9"/>
    <mergeCell ref="E26:F26"/>
    <mergeCell ref="E36:F36"/>
    <mergeCell ref="E43:F43"/>
    <mergeCell ref="E32:F32"/>
    <mergeCell ref="B162:C162"/>
    <mergeCell ref="B163:C163"/>
    <mergeCell ref="B77:D84"/>
    <mergeCell ref="B49:D50"/>
    <mergeCell ref="E31:F31"/>
    <mergeCell ref="E81:F81"/>
    <mergeCell ref="E109:F109"/>
    <mergeCell ref="E110:F110"/>
    <mergeCell ref="E108:F108"/>
    <mergeCell ref="B103:D104"/>
    <mergeCell ref="E117:F117"/>
    <mergeCell ref="E100:F100"/>
    <mergeCell ref="B99:K99"/>
    <mergeCell ref="B52:B56"/>
    <mergeCell ref="B106:D109"/>
    <mergeCell ref="E104:F104"/>
    <mergeCell ref="E105:F105"/>
    <mergeCell ref="E107:F107"/>
    <mergeCell ref="J6:K6"/>
    <mergeCell ref="C27:D32"/>
    <mergeCell ref="D159:E159"/>
    <mergeCell ref="D160:E160"/>
    <mergeCell ref="D161:E161"/>
    <mergeCell ref="F158:I158"/>
    <mergeCell ref="J7:K7"/>
    <mergeCell ref="D6:I6"/>
    <mergeCell ref="M156:M158"/>
    <mergeCell ref="A157:D157"/>
    <mergeCell ref="F159:I159"/>
    <mergeCell ref="F160:I160"/>
    <mergeCell ref="F161:I161"/>
    <mergeCell ref="E29:F29"/>
    <mergeCell ref="E87:F87"/>
    <mergeCell ref="C67:D67"/>
    <mergeCell ref="E70:F70"/>
    <mergeCell ref="C68:D70"/>
    <mergeCell ref="B159:C159"/>
    <mergeCell ref="B160:C160"/>
    <mergeCell ref="B161:C161"/>
    <mergeCell ref="B87:D88"/>
    <mergeCell ref="E61:F61"/>
    <mergeCell ref="B23:D24"/>
  </mergeCells>
  <phoneticPr fontId="3"/>
  <dataValidations count="6">
    <dataValidation type="list" allowBlank="1" sqref="A156" xr:uid="{00000000-0002-0000-0100-000000000000}">
      <formula1>$O$4:$O$7</formula1>
    </dataValidation>
    <dataValidation type="list" allowBlank="1" sqref="A159:A163" xr:uid="{00000000-0002-0000-0100-000001000000}">
      <formula1>$A$12:$A$149</formula1>
    </dataValidation>
    <dataValidation type="list" allowBlank="1" showInputMessage="1" showErrorMessage="1" sqref="J159:J163" xr:uid="{00000000-0002-0000-0100-000002000000}">
      <formula1>$Q$4:$Q$5</formula1>
    </dataValidation>
    <dataValidation type="list" allowBlank="1" sqref="H42:H50 H13:H21 H151:H153 H23:H40 H141:H149 H52:H98 H100:H139" xr:uid="{00000000-0002-0000-0100-000003000000}">
      <formula1>$N$4:$N$6</formula1>
    </dataValidation>
    <dataValidation type="list" allowBlank="1" sqref="I13:J21 I23:J40 I42:J50 I52:J98 I100:J139 I141:J149 I151:J153" xr:uid="{00000000-0002-0000-0100-000004000000}">
      <formula1>$M$4:$M$5</formula1>
    </dataValidation>
    <dataValidation type="list" allowBlank="1" sqref="K159:K163" xr:uid="{00000000-0002-0000-0100-000005000000}">
      <formula1>$R$4:$R$5</formula1>
    </dataValidation>
  </dataValidations>
  <printOptions horizontalCentered="1" verticalCentered="1"/>
  <pageMargins left="0.59055118110236227" right="0.59055118110236227" top="0.59055118110236227" bottom="0.39370078740157483" header="0.51181102362204722" footer="0.51181102362204722"/>
  <pageSetup paperSize="9" scale="81" orientation="portrait" blackAndWhite="1" r:id="rId1"/>
  <headerFooter alignWithMargins="0">
    <oddFooter xml:space="preserve">&amp;C
</oddFooter>
  </headerFooter>
  <rowBreaks count="2" manualBreakCount="2">
    <brk id="65" max="10" man="1"/>
    <brk id="136" max="10" man="1"/>
  </rowBreaks>
  <ignoredErrors>
    <ignoredError sqref="N16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259"/>
  <sheetViews>
    <sheetView view="pageBreakPreview" topLeftCell="A45" zoomScaleNormal="100" zoomScaleSheetLayoutView="100" workbookViewId="0">
      <selection activeCell="W65" sqref="W65"/>
    </sheetView>
  </sheetViews>
  <sheetFormatPr defaultColWidth="9" defaultRowHeight="13" x14ac:dyDescent="0.2"/>
  <cols>
    <col min="1" max="14" width="2.08984375" style="199" customWidth="1"/>
    <col min="15" max="15" width="3.453125" style="199" customWidth="1"/>
    <col min="16" max="17" width="2.08984375" style="199" customWidth="1"/>
    <col min="18" max="18" width="2.36328125" style="199" customWidth="1"/>
    <col min="19" max="19" width="2.90625" style="199" customWidth="1"/>
    <col min="20" max="21" width="2.08984375" style="199" customWidth="1"/>
    <col min="22" max="22" width="2.453125" style="199" customWidth="1"/>
    <col min="23" max="24" width="2.08984375" style="199" customWidth="1"/>
    <col min="25" max="25" width="2.6328125" style="199" customWidth="1"/>
    <col min="26" max="27" width="2.08984375" style="199" customWidth="1"/>
    <col min="28" max="28" width="2.81640625" style="199" customWidth="1"/>
    <col min="29" max="32" width="2.08984375" style="199" customWidth="1"/>
    <col min="33" max="33" width="3.453125" style="199" customWidth="1"/>
    <col min="34" max="34" width="2.26953125" style="199" customWidth="1"/>
    <col min="35" max="46" width="2.08984375" style="199" customWidth="1"/>
    <col min="47" max="47" width="2.08984375" style="423" customWidth="1"/>
    <col min="48" max="50" width="2" style="198" customWidth="1"/>
    <col min="51" max="52" width="2.08984375" style="198" customWidth="1"/>
    <col min="53" max="53" width="9.08984375" style="199" customWidth="1"/>
    <col min="54" max="16384" width="9" style="199"/>
  </cols>
  <sheetData>
    <row r="1" spans="1:47" ht="14.15" customHeight="1" x14ac:dyDescent="0.2">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row>
    <row r="2" spans="1:47" ht="14.15" hidden="1" customHeight="1" x14ac:dyDescent="0.2">
      <c r="A2" s="197"/>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row>
    <row r="3" spans="1:47" ht="14.15" hidden="1" customHeight="1" x14ac:dyDescent="0.2">
      <c r="A3" s="197"/>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row>
    <row r="4" spans="1:47" ht="12" customHeight="1" x14ac:dyDescent="0.2">
      <c r="A4" s="197"/>
      <c r="B4" s="200" t="s">
        <v>811</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200"/>
      <c r="AI4" s="269" t="s">
        <v>983</v>
      </c>
      <c r="AJ4" s="269"/>
      <c r="AK4" s="269"/>
      <c r="AL4" s="269"/>
      <c r="AM4" s="269"/>
      <c r="AN4" s="269"/>
      <c r="AO4" s="269"/>
      <c r="AP4" s="269"/>
      <c r="AQ4" s="269"/>
      <c r="AR4" s="269"/>
      <c r="AS4" s="269"/>
      <c r="AT4" s="269"/>
    </row>
    <row r="5" spans="1:47" ht="14.15" customHeight="1" x14ac:dyDescent="0.2">
      <c r="A5" s="197"/>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270" t="s">
        <v>982</v>
      </c>
      <c r="AH5" s="268"/>
      <c r="AI5" s="268"/>
      <c r="AJ5" s="268"/>
      <c r="AK5" s="268"/>
      <c r="AL5" s="268"/>
      <c r="AM5" s="268"/>
      <c r="AN5" s="268"/>
      <c r="AO5" s="268"/>
      <c r="AP5" s="268"/>
      <c r="AQ5" s="268"/>
      <c r="AR5" s="268"/>
      <c r="AS5" s="268"/>
      <c r="AT5" s="268"/>
    </row>
    <row r="6" spans="1:47" ht="12" customHeight="1" x14ac:dyDescent="0.2">
      <c r="A6" s="197"/>
      <c r="B6" s="646" t="s">
        <v>812</v>
      </c>
      <c r="C6" s="646"/>
      <c r="D6" s="646"/>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201"/>
      <c r="AU6" s="424"/>
    </row>
    <row r="7" spans="1:47" ht="12" customHeight="1" x14ac:dyDescent="0.2">
      <c r="A7" s="197"/>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425"/>
    </row>
    <row r="8" spans="1:47" ht="14.15" hidden="1" customHeight="1" x14ac:dyDescent="0.2">
      <c r="A8" s="197"/>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425"/>
    </row>
    <row r="9" spans="1:47" ht="14.15" customHeight="1" x14ac:dyDescent="0.2">
      <c r="A9" s="197"/>
      <c r="B9" s="647" t="s">
        <v>320</v>
      </c>
      <c r="C9" s="647"/>
      <c r="D9" s="647"/>
      <c r="E9" s="647"/>
      <c r="F9" s="647"/>
      <c r="G9" s="647"/>
      <c r="H9" s="647"/>
      <c r="I9" s="647"/>
      <c r="J9" s="647"/>
      <c r="K9" s="647"/>
      <c r="L9" s="647"/>
      <c r="M9" s="647"/>
      <c r="N9" s="647"/>
      <c r="O9" s="647"/>
      <c r="P9" s="647"/>
      <c r="Q9" s="647"/>
      <c r="R9" s="647"/>
      <c r="S9" s="647"/>
      <c r="T9" s="647"/>
      <c r="U9" s="647"/>
      <c r="V9" s="647"/>
      <c r="W9" s="647"/>
      <c r="X9" s="647"/>
      <c r="Y9" s="647"/>
      <c r="Z9" s="647"/>
      <c r="AA9" s="647"/>
      <c r="AB9" s="647"/>
      <c r="AC9" s="647"/>
      <c r="AD9" s="647"/>
      <c r="AE9" s="647"/>
      <c r="AF9" s="647"/>
      <c r="AG9" s="647"/>
      <c r="AH9" s="647"/>
      <c r="AI9" s="647"/>
      <c r="AJ9" s="647"/>
      <c r="AK9" s="647"/>
      <c r="AL9" s="647"/>
      <c r="AM9" s="647"/>
      <c r="AN9" s="647"/>
      <c r="AO9" s="647"/>
      <c r="AP9" s="647"/>
      <c r="AQ9" s="647"/>
      <c r="AR9" s="647"/>
      <c r="AS9" s="647"/>
      <c r="AT9" s="202"/>
      <c r="AU9" s="425"/>
    </row>
    <row r="10" spans="1:47" ht="14.15" customHeight="1" x14ac:dyDescent="0.2">
      <c r="A10" s="197"/>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197"/>
      <c r="AR10" s="197"/>
      <c r="AS10" s="197"/>
      <c r="AT10" s="197"/>
    </row>
    <row r="11" spans="1:47" ht="12" hidden="1" customHeight="1" x14ac:dyDescent="0.2">
      <c r="A11" s="197"/>
      <c r="B11" s="197"/>
      <c r="C11" s="204"/>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row>
    <row r="12" spans="1:47" ht="12" hidden="1" customHeight="1" x14ac:dyDescent="0.2">
      <c r="A12" s="197"/>
      <c r="B12" s="197"/>
      <c r="C12" s="204"/>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row>
    <row r="13" spans="1:47" ht="6" hidden="1" customHeight="1" x14ac:dyDescent="0.2">
      <c r="A13" s="197"/>
      <c r="B13" s="197"/>
      <c r="C13" s="204"/>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row>
    <row r="14" spans="1:47" ht="12" hidden="1" customHeight="1" x14ac:dyDescent="0.2">
      <c r="A14" s="205"/>
      <c r="B14" s="197"/>
      <c r="C14" s="204"/>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row>
    <row r="15" spans="1:47" ht="6" hidden="1" customHeight="1" x14ac:dyDescent="0.2">
      <c r="A15" s="205"/>
      <c r="B15" s="197"/>
      <c r="C15" s="204"/>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row>
    <row r="16" spans="1:47" ht="12" hidden="1" customHeight="1" x14ac:dyDescent="0.2">
      <c r="A16" s="205"/>
      <c r="B16" s="197"/>
      <c r="C16" s="204"/>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row>
    <row r="17" spans="1:46" ht="12" hidden="1" customHeight="1" x14ac:dyDescent="0.2">
      <c r="A17" s="205"/>
      <c r="B17" s="197"/>
      <c r="C17" s="204"/>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row>
    <row r="18" spans="1:46" ht="12" hidden="1" customHeight="1" x14ac:dyDescent="0.2">
      <c r="A18" s="197"/>
      <c r="B18" s="197"/>
      <c r="C18" s="204"/>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row>
    <row r="19" spans="1:46" ht="12" hidden="1" customHeight="1" x14ac:dyDescent="0.2">
      <c r="A19" s="197"/>
      <c r="B19" s="197"/>
      <c r="C19" s="204"/>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row>
    <row r="20" spans="1:46" ht="6" hidden="1" customHeight="1" x14ac:dyDescent="0.2">
      <c r="A20" s="197"/>
      <c r="B20" s="197"/>
      <c r="C20" s="204"/>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row>
    <row r="21" spans="1:46" ht="6" hidden="1" customHeight="1" x14ac:dyDescent="0.2">
      <c r="A21" s="197"/>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197"/>
    </row>
    <row r="22" spans="1:46" ht="12" customHeight="1" x14ac:dyDescent="0.2">
      <c r="A22" s="197"/>
      <c r="B22" s="197"/>
      <c r="C22" s="197" t="s">
        <v>813</v>
      </c>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row>
    <row r="23" spans="1:46" ht="6" hidden="1" customHeight="1" x14ac:dyDescent="0.2">
      <c r="A23" s="197"/>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row>
    <row r="24" spans="1:46" ht="6" hidden="1" customHeight="1" x14ac:dyDescent="0.2">
      <c r="A24" s="197"/>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row>
    <row r="25" spans="1:46" ht="13.5" hidden="1" customHeight="1" x14ac:dyDescent="0.2">
      <c r="A25" s="197"/>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row>
    <row r="26" spans="1:46" ht="13.5" hidden="1" customHeight="1" x14ac:dyDescent="0.2">
      <c r="A26" s="197"/>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row>
    <row r="27" spans="1:46" hidden="1" x14ac:dyDescent="0.2">
      <c r="A27" s="197"/>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row>
    <row r="28" spans="1:46" ht="6" customHeight="1" x14ac:dyDescent="0.2">
      <c r="A28" s="197"/>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row>
    <row r="29" spans="1:46" ht="6" customHeight="1" x14ac:dyDescent="0.2">
      <c r="A29" s="197"/>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row>
    <row r="30" spans="1:46" ht="12" customHeight="1" x14ac:dyDescent="0.2">
      <c r="A30" s="197"/>
      <c r="B30" s="207" t="s">
        <v>814</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row>
    <row r="31" spans="1:46" ht="12" customHeight="1" x14ac:dyDescent="0.2">
      <c r="A31" s="197"/>
      <c r="B31" s="197"/>
      <c r="C31" s="208" t="s">
        <v>815</v>
      </c>
      <c r="E31" s="209"/>
      <c r="F31" s="209"/>
      <c r="G31" s="209"/>
      <c r="H31" s="209"/>
      <c r="I31" s="209"/>
      <c r="J31" s="209"/>
      <c r="K31" s="209"/>
      <c r="L31" s="209"/>
      <c r="M31" s="209"/>
      <c r="N31" s="209"/>
      <c r="O31" s="641" t="str">
        <f>IF(【こちらを入力】定期調査報告書!D11="","",【こちらを入力】定期調査報告書!D11)</f>
        <v/>
      </c>
      <c r="P31" s="641"/>
      <c r="Q31" s="641"/>
      <c r="R31" s="641"/>
      <c r="S31" s="641"/>
      <c r="T31" s="641"/>
      <c r="U31" s="641"/>
      <c r="V31" s="641"/>
      <c r="W31" s="641"/>
      <c r="X31" s="641"/>
      <c r="Y31" s="641"/>
      <c r="Z31" s="641"/>
      <c r="AA31" s="641"/>
      <c r="AB31" s="641"/>
      <c r="AC31" s="641"/>
      <c r="AD31" s="641"/>
      <c r="AE31" s="641"/>
      <c r="AF31" s="641"/>
      <c r="AG31" s="641"/>
      <c r="AH31" s="641"/>
      <c r="AI31" s="641"/>
      <c r="AJ31" s="641"/>
      <c r="AK31" s="641"/>
      <c r="AL31" s="641"/>
      <c r="AM31" s="641"/>
      <c r="AN31" s="641"/>
      <c r="AO31" s="641"/>
      <c r="AP31" s="641"/>
      <c r="AQ31" s="641"/>
      <c r="AR31" s="641"/>
      <c r="AS31" s="641"/>
      <c r="AT31" s="197"/>
    </row>
    <row r="32" spans="1:46" ht="12" customHeight="1" x14ac:dyDescent="0.2">
      <c r="A32" s="197"/>
      <c r="B32" s="197"/>
      <c r="C32" s="208" t="s">
        <v>816</v>
      </c>
      <c r="E32" s="209"/>
      <c r="F32" s="209"/>
      <c r="G32" s="209"/>
      <c r="H32" s="209"/>
      <c r="I32" s="209"/>
      <c r="J32" s="209"/>
      <c r="K32" s="209"/>
      <c r="L32" s="209"/>
      <c r="M32" s="209"/>
      <c r="N32" s="209"/>
      <c r="O32" s="641" t="str">
        <f>IF(【こちらを入力】定期調査報告書!D12="","",【こちらを入力】定期調査報告書!D12)</f>
        <v/>
      </c>
      <c r="P32" s="641"/>
      <c r="Q32" s="641"/>
      <c r="R32" s="641"/>
      <c r="S32" s="641"/>
      <c r="T32" s="641"/>
      <c r="U32" s="641"/>
      <c r="V32" s="641"/>
      <c r="W32" s="641"/>
      <c r="X32" s="641"/>
      <c r="Y32" s="641"/>
      <c r="Z32" s="641"/>
      <c r="AA32" s="641"/>
      <c r="AB32" s="641"/>
      <c r="AC32" s="641"/>
      <c r="AD32" s="641"/>
      <c r="AE32" s="641"/>
      <c r="AF32" s="641"/>
      <c r="AG32" s="641"/>
      <c r="AH32" s="641"/>
      <c r="AI32" s="641"/>
      <c r="AJ32" s="641"/>
      <c r="AK32" s="641"/>
      <c r="AL32" s="641"/>
      <c r="AM32" s="641"/>
      <c r="AN32" s="641"/>
      <c r="AO32" s="641"/>
      <c r="AP32" s="641"/>
      <c r="AQ32" s="641"/>
      <c r="AR32" s="641"/>
      <c r="AS32" s="641"/>
      <c r="AT32" s="197"/>
    </row>
    <row r="33" spans="1:54" ht="12" customHeight="1" x14ac:dyDescent="0.2">
      <c r="A33" s="197"/>
      <c r="B33" s="197"/>
      <c r="C33" s="208" t="s">
        <v>817</v>
      </c>
      <c r="E33" s="209"/>
      <c r="F33" s="209"/>
      <c r="G33" s="209"/>
      <c r="H33" s="209"/>
      <c r="I33" s="209"/>
      <c r="J33" s="209"/>
      <c r="K33" s="209"/>
      <c r="L33" s="209"/>
      <c r="M33" s="209"/>
      <c r="N33" s="209"/>
      <c r="O33" s="642" t="str">
        <f>IF(【こちらを入力】定期調査報告書!D13="","",【こちらを入力】定期調査報告書!D13)</f>
        <v/>
      </c>
      <c r="P33" s="642"/>
      <c r="Q33" s="642"/>
      <c r="R33" s="642"/>
      <c r="S33" s="642"/>
      <c r="T33" s="642"/>
      <c r="U33" s="642"/>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197"/>
    </row>
    <row r="34" spans="1:54" ht="12" customHeight="1" x14ac:dyDescent="0.2">
      <c r="A34" s="197"/>
      <c r="B34" s="197"/>
      <c r="C34" s="208" t="s">
        <v>818</v>
      </c>
      <c r="E34" s="209"/>
      <c r="F34" s="209"/>
      <c r="G34" s="209"/>
      <c r="H34" s="209"/>
      <c r="I34" s="209"/>
      <c r="J34" s="209"/>
      <c r="K34" s="209"/>
      <c r="L34" s="209"/>
      <c r="M34" s="209"/>
      <c r="N34" s="209"/>
      <c r="O34" s="641" t="str">
        <f>IF(【こちらを入力】定期調査報告書!D14="","",【こちらを入力】定期調査報告書!D14)</f>
        <v/>
      </c>
      <c r="P34" s="641"/>
      <c r="Q34" s="641"/>
      <c r="R34" s="641"/>
      <c r="S34" s="641"/>
      <c r="T34" s="641"/>
      <c r="U34" s="641"/>
      <c r="V34" s="641"/>
      <c r="W34" s="641"/>
      <c r="X34" s="641"/>
      <c r="Y34" s="641"/>
      <c r="Z34" s="641"/>
      <c r="AA34" s="641"/>
      <c r="AB34" s="641"/>
      <c r="AC34" s="641"/>
      <c r="AD34" s="641"/>
      <c r="AE34" s="641"/>
      <c r="AF34" s="641"/>
      <c r="AG34" s="641"/>
      <c r="AH34" s="641"/>
      <c r="AI34" s="641"/>
      <c r="AJ34" s="641"/>
      <c r="AK34" s="641"/>
      <c r="AL34" s="641"/>
      <c r="AM34" s="641"/>
      <c r="AN34" s="641"/>
      <c r="AO34" s="641"/>
      <c r="AP34" s="641"/>
      <c r="AQ34" s="641"/>
      <c r="AR34" s="641"/>
      <c r="AS34" s="641"/>
      <c r="AT34" s="197"/>
    </row>
    <row r="35" spans="1:54" ht="12" hidden="1" customHeight="1" x14ac:dyDescent="0.2">
      <c r="A35" s="197"/>
      <c r="B35" s="197"/>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10"/>
      <c r="AE35" s="210"/>
      <c r="AF35" s="210"/>
      <c r="AG35" s="210"/>
      <c r="AH35" s="210"/>
      <c r="AI35" s="210"/>
      <c r="AJ35" s="210"/>
      <c r="AK35" s="210"/>
      <c r="AL35" s="210"/>
      <c r="AM35" s="210"/>
      <c r="AN35" s="210"/>
      <c r="AO35" s="210"/>
      <c r="AP35" s="210"/>
      <c r="AQ35" s="210"/>
      <c r="AR35" s="210"/>
      <c r="AS35" s="210"/>
      <c r="AT35" s="197"/>
    </row>
    <row r="36" spans="1:54" ht="13.5" hidden="1" customHeight="1" x14ac:dyDescent="0.2">
      <c r="A36" s="197"/>
      <c r="B36" s="197"/>
      <c r="C36" s="208"/>
      <c r="D36" s="205"/>
      <c r="E36" s="205"/>
      <c r="F36" s="205"/>
      <c r="G36" s="205"/>
      <c r="H36" s="205"/>
      <c r="I36" s="205"/>
      <c r="J36" s="205"/>
      <c r="K36" s="205"/>
      <c r="L36" s="205"/>
      <c r="M36" s="205"/>
      <c r="N36" s="363"/>
      <c r="O36" s="363"/>
      <c r="P36" s="363"/>
      <c r="Q36" s="363"/>
      <c r="R36" s="363"/>
      <c r="S36" s="363"/>
      <c r="T36" s="363"/>
      <c r="U36" s="363"/>
      <c r="V36" s="363"/>
      <c r="W36" s="363"/>
      <c r="X36" s="363"/>
      <c r="Y36" s="363"/>
      <c r="Z36" s="363"/>
      <c r="AA36" s="363"/>
      <c r="AB36" s="363"/>
      <c r="AC36" s="363"/>
      <c r="AD36" s="363"/>
      <c r="AE36" s="211"/>
      <c r="AF36" s="211"/>
      <c r="AG36" s="211"/>
      <c r="AH36" s="211"/>
      <c r="AI36" s="211"/>
      <c r="AJ36" s="211"/>
      <c r="AK36" s="211"/>
      <c r="AL36" s="212"/>
      <c r="AM36" s="197"/>
      <c r="AN36" s="197"/>
      <c r="AO36" s="197"/>
      <c r="AP36" s="197"/>
      <c r="AQ36" s="197"/>
      <c r="AR36" s="197"/>
      <c r="AS36" s="197"/>
      <c r="AT36" s="197"/>
      <c r="BB36" s="213"/>
    </row>
    <row r="37" spans="1:54" ht="13.5" hidden="1" customHeight="1" x14ac:dyDescent="0.2">
      <c r="A37" s="197"/>
      <c r="B37" s="197"/>
      <c r="C37" s="208"/>
      <c r="D37" s="205"/>
      <c r="E37" s="205"/>
      <c r="F37" s="205"/>
      <c r="G37" s="205"/>
      <c r="H37" s="205"/>
      <c r="I37" s="205"/>
      <c r="J37" s="205"/>
      <c r="K37" s="205"/>
      <c r="L37" s="205"/>
      <c r="M37" s="205"/>
      <c r="N37" s="363"/>
      <c r="O37" s="363"/>
      <c r="P37" s="363"/>
      <c r="Q37" s="363"/>
      <c r="R37" s="363"/>
      <c r="S37" s="363"/>
      <c r="T37" s="363"/>
      <c r="U37" s="363"/>
      <c r="V37" s="363"/>
      <c r="W37" s="363"/>
      <c r="X37" s="363"/>
      <c r="Y37" s="363"/>
      <c r="Z37" s="363"/>
      <c r="AA37" s="363"/>
      <c r="AB37" s="363"/>
      <c r="AC37" s="363"/>
      <c r="AD37" s="363"/>
      <c r="AE37" s="211"/>
      <c r="AF37" s="211"/>
      <c r="AG37" s="211"/>
      <c r="AH37" s="211"/>
      <c r="AI37" s="211"/>
      <c r="AJ37" s="211"/>
      <c r="AK37" s="211"/>
      <c r="AL37" s="212"/>
      <c r="AM37" s="197"/>
      <c r="AN37" s="197"/>
      <c r="AO37" s="197"/>
      <c r="AP37" s="197"/>
      <c r="AQ37" s="197"/>
      <c r="AR37" s="197"/>
      <c r="AS37" s="197"/>
      <c r="AT37" s="197"/>
      <c r="BB37" s="213"/>
    </row>
    <row r="38" spans="1:54" ht="13.5" hidden="1" customHeight="1" x14ac:dyDescent="0.2">
      <c r="A38" s="197"/>
      <c r="B38" s="197"/>
      <c r="C38" s="208"/>
      <c r="D38" s="205"/>
      <c r="E38" s="205"/>
      <c r="F38" s="205"/>
      <c r="G38" s="205"/>
      <c r="H38" s="205"/>
      <c r="I38" s="205"/>
      <c r="J38" s="205"/>
      <c r="K38" s="205"/>
      <c r="L38" s="205"/>
      <c r="M38" s="205"/>
      <c r="N38" s="363"/>
      <c r="O38" s="363"/>
      <c r="P38" s="363"/>
      <c r="Q38" s="363"/>
      <c r="R38" s="363"/>
      <c r="S38" s="363"/>
      <c r="T38" s="363"/>
      <c r="U38" s="363"/>
      <c r="V38" s="363"/>
      <c r="W38" s="363"/>
      <c r="X38" s="363"/>
      <c r="Y38" s="363"/>
      <c r="Z38" s="363"/>
      <c r="AA38" s="363"/>
      <c r="AB38" s="363"/>
      <c r="AC38" s="363"/>
      <c r="AD38" s="363"/>
      <c r="AE38" s="211"/>
      <c r="AF38" s="211"/>
      <c r="AG38" s="211"/>
      <c r="AH38" s="211"/>
      <c r="AI38" s="211"/>
      <c r="AJ38" s="211"/>
      <c r="AK38" s="211"/>
      <c r="AL38" s="212"/>
      <c r="AM38" s="197"/>
      <c r="AN38" s="197"/>
      <c r="AO38" s="197"/>
      <c r="AP38" s="197"/>
      <c r="AQ38" s="197"/>
      <c r="AR38" s="197"/>
      <c r="AS38" s="197"/>
      <c r="AT38" s="197"/>
      <c r="BB38" s="213"/>
    </row>
    <row r="39" spans="1:54" ht="6" customHeight="1" x14ac:dyDescent="0.2">
      <c r="A39" s="197"/>
      <c r="B39" s="197"/>
      <c r="C39" s="205"/>
      <c r="D39" s="205"/>
      <c r="E39" s="205"/>
      <c r="F39" s="205"/>
      <c r="G39" s="205"/>
      <c r="H39" s="205"/>
      <c r="I39" s="205"/>
      <c r="J39" s="205"/>
      <c r="K39" s="205"/>
      <c r="L39" s="205"/>
      <c r="M39" s="205"/>
      <c r="N39" s="205"/>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row>
    <row r="40" spans="1:54" ht="6" customHeight="1" x14ac:dyDescent="0.2">
      <c r="A40" s="197"/>
      <c r="B40" s="197"/>
      <c r="C40" s="205"/>
      <c r="D40" s="205"/>
      <c r="E40" s="205"/>
      <c r="F40" s="205"/>
      <c r="G40" s="205"/>
      <c r="H40" s="205"/>
      <c r="I40" s="205"/>
      <c r="J40" s="205"/>
      <c r="K40" s="205"/>
      <c r="L40" s="205"/>
      <c r="M40" s="205"/>
      <c r="N40" s="205"/>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row>
    <row r="41" spans="1:54" ht="12" customHeight="1" x14ac:dyDescent="0.2">
      <c r="A41" s="197"/>
      <c r="B41" s="207" t="s">
        <v>819</v>
      </c>
      <c r="C41" s="205"/>
      <c r="D41" s="205"/>
      <c r="E41" s="205"/>
      <c r="F41" s="205"/>
      <c r="G41" s="205"/>
      <c r="H41" s="205"/>
      <c r="I41" s="205"/>
      <c r="J41" s="205"/>
      <c r="K41" s="205"/>
      <c r="L41" s="205"/>
      <c r="M41" s="205"/>
      <c r="N41" s="205"/>
      <c r="O41" s="197"/>
      <c r="P41" s="197"/>
      <c r="Q41" s="197"/>
      <c r="R41" s="197"/>
      <c r="S41" s="197"/>
      <c r="T41" s="197"/>
      <c r="U41" s="197"/>
      <c r="V41" s="197"/>
      <c r="W41" s="197"/>
      <c r="X41" s="363"/>
      <c r="Y41" s="363"/>
      <c r="Z41" s="363"/>
      <c r="AA41" s="363"/>
      <c r="AB41" s="363"/>
      <c r="AC41" s="363"/>
      <c r="AD41" s="363"/>
      <c r="AE41" s="363"/>
      <c r="AF41" s="363"/>
      <c r="AG41" s="363"/>
      <c r="AH41" s="363"/>
      <c r="AI41" s="363"/>
      <c r="AJ41" s="363"/>
      <c r="AK41" s="363"/>
      <c r="AL41" s="363"/>
      <c r="AM41" s="197"/>
      <c r="AN41" s="197"/>
      <c r="AO41" s="197"/>
      <c r="AP41" s="197"/>
      <c r="AQ41" s="197"/>
      <c r="AR41" s="197"/>
      <c r="AS41" s="197"/>
      <c r="AT41" s="197"/>
    </row>
    <row r="42" spans="1:54" ht="12" customHeight="1" x14ac:dyDescent="0.2">
      <c r="A42" s="197"/>
      <c r="B42" s="197"/>
      <c r="C42" s="208" t="s">
        <v>815</v>
      </c>
      <c r="D42" s="205"/>
      <c r="F42" s="205"/>
      <c r="G42" s="205"/>
      <c r="H42" s="205"/>
      <c r="I42" s="205"/>
      <c r="J42" s="205"/>
      <c r="K42" s="205"/>
      <c r="L42" s="205"/>
      <c r="M42" s="205"/>
      <c r="N42" s="205"/>
      <c r="O42" s="641" t="str">
        <f>IF(【こちらを入力】定期調査報告書!D17="","",【こちらを入力】定期調査報告書!D17)</f>
        <v/>
      </c>
      <c r="P42" s="641"/>
      <c r="Q42" s="641"/>
      <c r="R42" s="641"/>
      <c r="S42" s="641"/>
      <c r="T42" s="641"/>
      <c r="U42" s="641"/>
      <c r="V42" s="641"/>
      <c r="W42" s="641"/>
      <c r="X42" s="641"/>
      <c r="Y42" s="641"/>
      <c r="Z42" s="641"/>
      <c r="AA42" s="641"/>
      <c r="AB42" s="641"/>
      <c r="AC42" s="641"/>
      <c r="AD42" s="641"/>
      <c r="AE42" s="641"/>
      <c r="AF42" s="641"/>
      <c r="AG42" s="641"/>
      <c r="AH42" s="641"/>
      <c r="AI42" s="641"/>
      <c r="AJ42" s="641"/>
      <c r="AK42" s="641"/>
      <c r="AL42" s="641"/>
      <c r="AM42" s="641"/>
      <c r="AN42" s="641"/>
      <c r="AO42" s="641"/>
      <c r="AP42" s="641"/>
      <c r="AQ42" s="641"/>
      <c r="AR42" s="641"/>
      <c r="AS42" s="641"/>
      <c r="AT42" s="197"/>
    </row>
    <row r="43" spans="1:54" ht="12" customHeight="1" x14ac:dyDescent="0.2">
      <c r="A43" s="197"/>
      <c r="B43" s="197"/>
      <c r="C43" s="208" t="s">
        <v>816</v>
      </c>
      <c r="D43" s="205"/>
      <c r="F43" s="205"/>
      <c r="G43" s="205"/>
      <c r="H43" s="205"/>
      <c r="I43" s="205"/>
      <c r="J43" s="205"/>
      <c r="K43" s="205"/>
      <c r="L43" s="205"/>
      <c r="M43" s="205"/>
      <c r="N43" s="205"/>
      <c r="O43" s="641" t="str">
        <f>IF(【こちらを入力】定期調査報告書!D18="","",【こちらを入力】定期調査報告書!D18)</f>
        <v/>
      </c>
      <c r="P43" s="641"/>
      <c r="Q43" s="641"/>
      <c r="R43" s="641"/>
      <c r="S43" s="641"/>
      <c r="T43" s="641"/>
      <c r="U43" s="641"/>
      <c r="V43" s="641"/>
      <c r="W43" s="641"/>
      <c r="X43" s="641"/>
      <c r="Y43" s="641"/>
      <c r="Z43" s="641"/>
      <c r="AA43" s="641"/>
      <c r="AB43" s="641"/>
      <c r="AC43" s="641"/>
      <c r="AD43" s="641"/>
      <c r="AE43" s="641"/>
      <c r="AF43" s="641"/>
      <c r="AG43" s="641"/>
      <c r="AH43" s="641"/>
      <c r="AI43" s="641"/>
      <c r="AJ43" s="641"/>
      <c r="AK43" s="641"/>
      <c r="AL43" s="641"/>
      <c r="AM43" s="641"/>
      <c r="AN43" s="641"/>
      <c r="AO43" s="641"/>
      <c r="AP43" s="641"/>
      <c r="AQ43" s="641"/>
      <c r="AR43" s="641"/>
      <c r="AS43" s="641"/>
      <c r="AT43" s="197"/>
    </row>
    <row r="44" spans="1:54" ht="12" customHeight="1" x14ac:dyDescent="0.2">
      <c r="A44" s="197"/>
      <c r="B44" s="197"/>
      <c r="C44" s="208" t="s">
        <v>817</v>
      </c>
      <c r="D44" s="205"/>
      <c r="F44" s="205"/>
      <c r="G44" s="205"/>
      <c r="H44" s="205"/>
      <c r="I44" s="205"/>
      <c r="J44" s="205"/>
      <c r="K44" s="205"/>
      <c r="L44" s="205"/>
      <c r="M44" s="205"/>
      <c r="N44" s="205"/>
      <c r="O44" s="642" t="str">
        <f>IF(【こちらを入力】定期調査報告書!D19="","",【こちらを入力】定期調査報告書!D19)</f>
        <v/>
      </c>
      <c r="P44" s="642"/>
      <c r="Q44" s="642"/>
      <c r="R44" s="642"/>
      <c r="S44" s="642"/>
      <c r="T44" s="642"/>
      <c r="U44" s="642"/>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197"/>
    </row>
    <row r="45" spans="1:54" ht="12" customHeight="1" x14ac:dyDescent="0.2">
      <c r="A45" s="197"/>
      <c r="B45" s="197"/>
      <c r="C45" s="208" t="s">
        <v>818</v>
      </c>
      <c r="D45" s="205"/>
      <c r="F45" s="205"/>
      <c r="G45" s="205"/>
      <c r="H45" s="205"/>
      <c r="I45" s="205"/>
      <c r="J45" s="205"/>
      <c r="K45" s="205"/>
      <c r="L45" s="205"/>
      <c r="M45" s="205"/>
      <c r="N45" s="205"/>
      <c r="O45" s="641" t="str">
        <f>IF(【こちらを入力】定期調査報告書!D20="","",【こちらを入力】定期調査報告書!D20)</f>
        <v/>
      </c>
      <c r="P45" s="641"/>
      <c r="Q45" s="641"/>
      <c r="R45" s="641"/>
      <c r="S45" s="641"/>
      <c r="T45" s="641"/>
      <c r="U45" s="641"/>
      <c r="V45" s="641"/>
      <c r="W45" s="641"/>
      <c r="X45" s="641"/>
      <c r="Y45" s="641"/>
      <c r="Z45" s="641"/>
      <c r="AA45" s="641"/>
      <c r="AB45" s="641"/>
      <c r="AC45" s="641"/>
      <c r="AD45" s="641"/>
      <c r="AE45" s="641"/>
      <c r="AF45" s="641"/>
      <c r="AG45" s="641"/>
      <c r="AH45" s="641"/>
      <c r="AI45" s="641"/>
      <c r="AJ45" s="641"/>
      <c r="AK45" s="641"/>
      <c r="AL45" s="641"/>
      <c r="AM45" s="641"/>
      <c r="AN45" s="641"/>
      <c r="AO45" s="641"/>
      <c r="AP45" s="641"/>
      <c r="AQ45" s="641"/>
      <c r="AR45" s="641"/>
      <c r="AS45" s="641"/>
      <c r="AT45" s="197"/>
    </row>
    <row r="46" spans="1:54" ht="12" hidden="1" customHeight="1" x14ac:dyDescent="0.2">
      <c r="A46" s="197"/>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210"/>
      <c r="AF46" s="210"/>
      <c r="AG46" s="210"/>
      <c r="AH46" s="210"/>
      <c r="AI46" s="210"/>
      <c r="AJ46" s="210"/>
      <c r="AK46" s="210"/>
      <c r="AL46" s="210"/>
      <c r="AM46" s="210"/>
      <c r="AN46" s="210"/>
      <c r="AO46" s="210"/>
      <c r="AP46" s="210"/>
      <c r="AQ46" s="210"/>
      <c r="AR46" s="210"/>
      <c r="AS46" s="210"/>
      <c r="AT46" s="197"/>
    </row>
    <row r="47" spans="1:54" hidden="1" x14ac:dyDescent="0.2">
      <c r="A47" s="197"/>
      <c r="B47" s="197"/>
      <c r="C47" s="207"/>
      <c r="D47" s="197"/>
      <c r="E47" s="197"/>
      <c r="F47" s="197"/>
      <c r="G47" s="197"/>
      <c r="H47" s="197"/>
      <c r="I47" s="197"/>
      <c r="J47" s="197"/>
      <c r="K47" s="197"/>
      <c r="L47" s="197"/>
      <c r="M47" s="197"/>
      <c r="N47" s="643"/>
      <c r="O47" s="643"/>
      <c r="P47" s="643"/>
      <c r="Q47" s="643"/>
      <c r="R47" s="643"/>
      <c r="S47" s="643"/>
      <c r="T47" s="643"/>
      <c r="U47" s="643"/>
      <c r="V47" s="643"/>
      <c r="W47" s="643"/>
      <c r="X47" s="643"/>
      <c r="Y47" s="643"/>
      <c r="Z47" s="643"/>
      <c r="AA47" s="643"/>
      <c r="AB47" s="643"/>
      <c r="AC47" s="643"/>
      <c r="AD47" s="643"/>
      <c r="AE47" s="643"/>
      <c r="AF47" s="643"/>
      <c r="AG47" s="643"/>
      <c r="AH47" s="643"/>
      <c r="AI47" s="643"/>
      <c r="AJ47" s="643"/>
      <c r="AK47" s="643"/>
      <c r="AL47" s="643"/>
      <c r="AM47" s="643"/>
      <c r="AN47" s="643"/>
      <c r="AO47" s="643"/>
      <c r="AP47" s="643"/>
      <c r="AQ47" s="643"/>
      <c r="AR47" s="643"/>
      <c r="AS47" s="643"/>
      <c r="AT47" s="643"/>
    </row>
    <row r="48" spans="1:54" hidden="1" x14ac:dyDescent="0.2">
      <c r="A48" s="197"/>
      <c r="B48" s="197"/>
      <c r="C48" s="207"/>
      <c r="D48" s="197"/>
      <c r="E48" s="197"/>
      <c r="F48" s="197"/>
      <c r="G48" s="197"/>
      <c r="H48" s="197"/>
      <c r="I48" s="197"/>
      <c r="J48" s="197"/>
      <c r="K48" s="197"/>
      <c r="L48" s="197"/>
      <c r="M48" s="197"/>
      <c r="N48" s="363"/>
      <c r="O48" s="363"/>
      <c r="P48" s="363"/>
      <c r="Q48" s="363"/>
      <c r="R48" s="363"/>
      <c r="S48" s="363"/>
      <c r="T48" s="363"/>
      <c r="U48" s="363"/>
      <c r="V48" s="363"/>
      <c r="W48" s="363"/>
      <c r="X48" s="363"/>
      <c r="Y48" s="363"/>
      <c r="Z48" s="363"/>
      <c r="AA48" s="363"/>
      <c r="AB48" s="363"/>
      <c r="AC48" s="363"/>
      <c r="AD48" s="363"/>
      <c r="AE48" s="211"/>
      <c r="AF48" s="211"/>
      <c r="AG48" s="211"/>
      <c r="AH48" s="211"/>
      <c r="AI48" s="211"/>
      <c r="AJ48" s="211"/>
      <c r="AK48" s="211"/>
      <c r="AL48" s="212"/>
      <c r="AM48" s="197"/>
      <c r="AN48" s="197"/>
      <c r="AO48" s="197"/>
      <c r="AP48" s="197"/>
      <c r="AQ48" s="197"/>
      <c r="AR48" s="197"/>
      <c r="AS48" s="197"/>
      <c r="AT48" s="197"/>
    </row>
    <row r="49" spans="1:47" hidden="1" x14ac:dyDescent="0.2">
      <c r="A49" s="197"/>
      <c r="B49" s="197"/>
      <c r="C49" s="207"/>
      <c r="D49" s="197"/>
      <c r="E49" s="197"/>
      <c r="F49" s="197"/>
      <c r="G49" s="197"/>
      <c r="H49" s="197"/>
      <c r="I49" s="197"/>
      <c r="J49" s="197"/>
      <c r="K49" s="197"/>
      <c r="L49" s="197"/>
      <c r="M49" s="197"/>
      <c r="N49" s="363"/>
      <c r="O49" s="363"/>
      <c r="P49" s="363"/>
      <c r="Q49" s="363"/>
      <c r="R49" s="363"/>
      <c r="S49" s="363"/>
      <c r="T49" s="363"/>
      <c r="U49" s="363"/>
      <c r="V49" s="363"/>
      <c r="W49" s="363"/>
      <c r="X49" s="363"/>
      <c r="Y49" s="363"/>
      <c r="Z49" s="363"/>
      <c r="AA49" s="363"/>
      <c r="AB49" s="363"/>
      <c r="AC49" s="363"/>
      <c r="AD49" s="363"/>
      <c r="AE49" s="211"/>
      <c r="AF49" s="211"/>
      <c r="AG49" s="211"/>
      <c r="AH49" s="211"/>
      <c r="AI49" s="211"/>
      <c r="AJ49" s="211"/>
      <c r="AK49" s="211"/>
      <c r="AL49" s="212"/>
      <c r="AM49" s="197"/>
      <c r="AN49" s="197"/>
      <c r="AO49" s="197"/>
      <c r="AP49" s="197"/>
      <c r="AQ49" s="197"/>
      <c r="AR49" s="197"/>
      <c r="AS49" s="197"/>
      <c r="AT49" s="197"/>
    </row>
    <row r="50" spans="1:47" ht="6" customHeight="1" x14ac:dyDescent="0.2">
      <c r="A50" s="197"/>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row>
    <row r="51" spans="1:47" ht="6" customHeight="1" x14ac:dyDescent="0.2">
      <c r="A51" s="197"/>
      <c r="B51" s="197"/>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row>
    <row r="52" spans="1:47" ht="12" customHeight="1" x14ac:dyDescent="0.2">
      <c r="A52" s="197"/>
      <c r="B52" s="208" t="s">
        <v>820</v>
      </c>
      <c r="C52" s="205"/>
      <c r="D52" s="205"/>
      <c r="E52" s="205"/>
      <c r="F52" s="205"/>
      <c r="G52" s="205"/>
      <c r="H52" s="205"/>
      <c r="I52" s="205"/>
      <c r="J52" s="205"/>
      <c r="K52" s="205"/>
      <c r="L52" s="205"/>
      <c r="M52" s="205"/>
      <c r="N52" s="205"/>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row>
    <row r="53" spans="1:47" ht="12" customHeight="1" x14ac:dyDescent="0.2">
      <c r="A53" s="197"/>
      <c r="B53" s="205"/>
      <c r="C53" s="208" t="s">
        <v>821</v>
      </c>
      <c r="D53" s="205"/>
      <c r="E53" s="205"/>
      <c r="F53" s="205"/>
      <c r="G53" s="205"/>
      <c r="H53" s="205"/>
      <c r="I53" s="205"/>
      <c r="J53" s="205"/>
      <c r="K53" s="205"/>
      <c r="L53" s="205"/>
      <c r="M53" s="205"/>
      <c r="N53" s="205"/>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row>
    <row r="54" spans="1:47" ht="12" customHeight="1" x14ac:dyDescent="0.2">
      <c r="A54" s="197"/>
      <c r="B54" s="205"/>
      <c r="C54" s="208" t="s">
        <v>822</v>
      </c>
      <c r="E54" s="205"/>
      <c r="F54" s="205"/>
      <c r="G54" s="205"/>
      <c r="H54" s="205"/>
      <c r="I54" s="205"/>
      <c r="J54" s="205"/>
      <c r="K54" s="205"/>
      <c r="L54" s="205"/>
      <c r="M54" s="205"/>
      <c r="N54" s="205"/>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row>
    <row r="55" spans="1:47" ht="12" customHeight="1" x14ac:dyDescent="0.2">
      <c r="A55" s="197"/>
      <c r="B55" s="205"/>
      <c r="C55" s="215"/>
      <c r="E55" s="215"/>
      <c r="F55" s="215"/>
      <c r="G55" s="215"/>
      <c r="H55" s="215"/>
      <c r="I55" s="215"/>
      <c r="J55" s="215"/>
      <c r="K55" s="215"/>
      <c r="L55" s="215"/>
      <c r="M55" s="216"/>
      <c r="N55" s="215"/>
      <c r="O55" s="216" t="s">
        <v>517</v>
      </c>
      <c r="P55" s="644" t="str">
        <f>IF(【こちらを入力】定期調査報告書!B25="","",【こちらを入力】定期調査報告書!B25)</f>
        <v/>
      </c>
      <c r="Q55" s="644"/>
      <c r="R55" s="215" t="s">
        <v>823</v>
      </c>
      <c r="S55" s="215"/>
      <c r="T55" s="215"/>
      <c r="U55" s="215"/>
      <c r="V55" s="217"/>
      <c r="W55" s="215"/>
      <c r="X55" s="215"/>
      <c r="Y55" s="216" t="s">
        <v>517</v>
      </c>
      <c r="Z55" s="644" t="str">
        <f>IF(【こちらを入力】定期調査報告書!D25="","",【こちらを入力】定期調査報告書!D25)</f>
        <v/>
      </c>
      <c r="AA55" s="644"/>
      <c r="AB55" s="644"/>
      <c r="AC55" s="644"/>
      <c r="AD55" s="644"/>
      <c r="AE55" s="644"/>
      <c r="AF55" s="644"/>
      <c r="AG55" s="644"/>
      <c r="AH55" s="218" t="s">
        <v>824</v>
      </c>
      <c r="AI55" s="215"/>
      <c r="AJ55" s="215"/>
      <c r="AK55" s="215"/>
      <c r="AL55" s="216" t="s">
        <v>433</v>
      </c>
      <c r="AM55" s="645" t="str">
        <f>IF(【こちらを入力】定期調査報告書!F25="","",【こちらを入力】定期調査報告書!F25)</f>
        <v/>
      </c>
      <c r="AN55" s="645"/>
      <c r="AO55" s="645"/>
      <c r="AP55" s="645"/>
      <c r="AQ55" s="645"/>
      <c r="AR55" s="645"/>
      <c r="AS55" s="215" t="s">
        <v>430</v>
      </c>
      <c r="AT55" s="197"/>
    </row>
    <row r="56" spans="1:47" ht="12" customHeight="1" x14ac:dyDescent="0.2">
      <c r="A56" s="197"/>
      <c r="B56" s="205"/>
      <c r="C56" s="215"/>
      <c r="E56" s="215"/>
      <c r="F56" s="215"/>
      <c r="G56" s="215"/>
      <c r="H56" s="215"/>
      <c r="I56" s="215"/>
      <c r="J56" s="215"/>
      <c r="K56" s="215"/>
      <c r="L56" s="215"/>
      <c r="M56" s="215"/>
      <c r="N56" s="215"/>
      <c r="O56" s="215" t="s">
        <v>825</v>
      </c>
      <c r="P56" s="215"/>
      <c r="Q56" s="215"/>
      <c r="R56" s="215"/>
      <c r="S56" s="215"/>
      <c r="T56" s="215"/>
      <c r="U56" s="215"/>
      <c r="V56" s="215"/>
      <c r="W56" s="215"/>
      <c r="X56" s="215"/>
      <c r="Y56" s="215"/>
      <c r="Z56" s="215"/>
      <c r="AA56" s="215"/>
      <c r="AB56" s="215"/>
      <c r="AC56" s="215"/>
      <c r="AD56" s="215"/>
      <c r="AE56" s="215"/>
      <c r="AF56" s="215"/>
      <c r="AG56" s="217"/>
      <c r="AH56" s="215"/>
      <c r="AI56" s="215"/>
      <c r="AJ56" s="215"/>
      <c r="AK56" s="215"/>
      <c r="AL56" s="216" t="s">
        <v>433</v>
      </c>
      <c r="AM56" s="645" t="str">
        <f>IF(【こちらを入力】定期調査報告書!F26="","",【こちらを入力】定期調査報告書!F26)</f>
        <v/>
      </c>
      <c r="AN56" s="645"/>
      <c r="AO56" s="645"/>
      <c r="AP56" s="645"/>
      <c r="AQ56" s="645"/>
      <c r="AR56" s="645"/>
      <c r="AS56" s="215" t="s">
        <v>430</v>
      </c>
      <c r="AT56" s="197"/>
    </row>
    <row r="57" spans="1:47" ht="12" customHeight="1" x14ac:dyDescent="0.2">
      <c r="A57" s="197"/>
      <c r="B57" s="205"/>
      <c r="C57" s="215" t="s">
        <v>826</v>
      </c>
      <c r="E57" s="215"/>
      <c r="F57" s="215"/>
      <c r="G57" s="215"/>
      <c r="H57" s="215"/>
      <c r="I57" s="215"/>
      <c r="J57" s="216"/>
      <c r="K57" s="215"/>
      <c r="L57" s="217"/>
      <c r="M57" s="216"/>
      <c r="N57" s="215"/>
      <c r="O57" s="641" t="str">
        <f>IF(【こちらを入力】定期調査報告書!D27="","",【こちらを入力】定期調査報告書!D27)</f>
        <v/>
      </c>
      <c r="P57" s="641"/>
      <c r="Q57" s="641"/>
      <c r="R57" s="641"/>
      <c r="S57" s="641"/>
      <c r="T57" s="641"/>
      <c r="U57" s="641"/>
      <c r="V57" s="641"/>
      <c r="W57" s="641"/>
      <c r="X57" s="641"/>
      <c r="Y57" s="641"/>
      <c r="Z57" s="641"/>
      <c r="AA57" s="641"/>
      <c r="AB57" s="641"/>
      <c r="AC57" s="641"/>
      <c r="AD57" s="641"/>
      <c r="AE57" s="641"/>
      <c r="AF57" s="641"/>
      <c r="AG57" s="641"/>
      <c r="AH57" s="641"/>
      <c r="AI57" s="641"/>
      <c r="AJ57" s="641"/>
      <c r="AK57" s="641"/>
      <c r="AL57" s="641"/>
      <c r="AM57" s="641"/>
      <c r="AN57" s="641"/>
      <c r="AO57" s="641"/>
      <c r="AP57" s="641"/>
      <c r="AQ57" s="641"/>
      <c r="AR57" s="641"/>
      <c r="AS57" s="641"/>
      <c r="AT57" s="197"/>
    </row>
    <row r="58" spans="1:47" ht="12" customHeight="1" x14ac:dyDescent="0.2">
      <c r="A58" s="197"/>
      <c r="B58" s="205"/>
      <c r="C58" s="215" t="s">
        <v>827</v>
      </c>
      <c r="E58" s="215"/>
      <c r="F58" s="215"/>
      <c r="G58" s="215"/>
      <c r="H58" s="215"/>
      <c r="I58" s="215"/>
      <c r="J58" s="216"/>
      <c r="K58" s="215"/>
      <c r="L58" s="217"/>
      <c r="M58" s="216"/>
      <c r="N58" s="215"/>
      <c r="O58" s="641" t="str">
        <f>IF(【こちらを入力】定期調査報告書!D28="","",【こちらを入力】定期調査報告書!D28)</f>
        <v/>
      </c>
      <c r="P58" s="641"/>
      <c r="Q58" s="641"/>
      <c r="R58" s="641"/>
      <c r="S58" s="641"/>
      <c r="T58" s="641"/>
      <c r="U58" s="641"/>
      <c r="V58" s="641"/>
      <c r="W58" s="641"/>
      <c r="X58" s="641"/>
      <c r="Y58" s="641"/>
      <c r="Z58" s="641"/>
      <c r="AA58" s="641"/>
      <c r="AB58" s="641"/>
      <c r="AC58" s="641"/>
      <c r="AD58" s="641"/>
      <c r="AE58" s="641"/>
      <c r="AF58" s="641"/>
      <c r="AG58" s="641"/>
      <c r="AH58" s="641"/>
      <c r="AI58" s="641"/>
      <c r="AJ58" s="641"/>
      <c r="AK58" s="641"/>
      <c r="AL58" s="641"/>
      <c r="AM58" s="641"/>
      <c r="AN58" s="641"/>
      <c r="AO58" s="641"/>
      <c r="AP58" s="641"/>
      <c r="AQ58" s="641"/>
      <c r="AR58" s="641"/>
      <c r="AS58" s="641"/>
      <c r="AT58" s="197"/>
    </row>
    <row r="59" spans="1:47" ht="12" customHeight="1" x14ac:dyDescent="0.2">
      <c r="A59" s="197"/>
      <c r="B59" s="205"/>
      <c r="C59" s="215" t="s">
        <v>828</v>
      </c>
      <c r="E59" s="215"/>
      <c r="F59" s="215"/>
      <c r="G59" s="215"/>
      <c r="H59" s="215"/>
      <c r="I59" s="215"/>
      <c r="J59" s="216"/>
      <c r="K59" s="215"/>
      <c r="L59" s="217"/>
      <c r="M59" s="215"/>
      <c r="N59" s="215"/>
      <c r="O59" s="641" t="str">
        <f>IF(【こちらを入力】定期調査報告書!D29="","",【こちらを入力】定期調査報告書!D29)</f>
        <v/>
      </c>
      <c r="P59" s="641"/>
      <c r="Q59" s="641"/>
      <c r="R59" s="641"/>
      <c r="S59" s="641"/>
      <c r="T59" s="641"/>
      <c r="U59" s="641"/>
      <c r="V59" s="641"/>
      <c r="W59" s="641"/>
      <c r="X59" s="641"/>
      <c r="Y59" s="641"/>
      <c r="Z59" s="641"/>
      <c r="AA59" s="641"/>
      <c r="AB59" s="641"/>
      <c r="AC59" s="641"/>
      <c r="AD59" s="641"/>
      <c r="AE59" s="641"/>
      <c r="AF59" s="641"/>
      <c r="AG59" s="641"/>
      <c r="AH59" s="641"/>
      <c r="AI59" s="641"/>
      <c r="AJ59" s="641"/>
      <c r="AK59" s="641"/>
      <c r="AL59" s="641"/>
      <c r="AM59" s="641"/>
      <c r="AN59" s="641"/>
      <c r="AO59" s="641"/>
      <c r="AP59" s="641"/>
      <c r="AQ59" s="641"/>
      <c r="AR59" s="641"/>
      <c r="AS59" s="641"/>
      <c r="AT59" s="197"/>
      <c r="AU59" s="219"/>
    </row>
    <row r="60" spans="1:47" ht="12" customHeight="1" x14ac:dyDescent="0.2">
      <c r="A60" s="197"/>
      <c r="B60" s="205"/>
      <c r="C60" s="215"/>
      <c r="E60" s="215"/>
      <c r="F60" s="215"/>
      <c r="G60" s="215"/>
      <c r="H60" s="215"/>
      <c r="I60" s="215"/>
      <c r="J60" s="216"/>
      <c r="K60" s="215"/>
      <c r="L60" s="216"/>
      <c r="M60" s="215"/>
      <c r="N60" s="215"/>
      <c r="O60" s="216" t="s">
        <v>517</v>
      </c>
      <c r="P60" s="644" t="str">
        <f>IF(【こちらを入力】定期調査報告書!B30="","",【こちらを入力】定期調査報告書!B30)</f>
        <v/>
      </c>
      <c r="Q60" s="644"/>
      <c r="R60" s="215" t="s">
        <v>829</v>
      </c>
      <c r="S60" s="215"/>
      <c r="T60" s="215"/>
      <c r="U60" s="215"/>
      <c r="V60" s="215"/>
      <c r="W60" s="215"/>
      <c r="X60" s="216"/>
      <c r="Y60" s="216" t="s">
        <v>517</v>
      </c>
      <c r="Z60" s="644" t="str">
        <f>IF(【こちらを入力】定期調査報告書!E30="","",【こちらを入力】定期調査報告書!E30)</f>
        <v/>
      </c>
      <c r="AA60" s="644"/>
      <c r="AB60" s="644"/>
      <c r="AC60" s="644"/>
      <c r="AD60" s="644"/>
      <c r="AE60" s="644"/>
      <c r="AF60" s="218" t="s">
        <v>830</v>
      </c>
      <c r="AG60" s="218"/>
      <c r="AH60" s="215"/>
      <c r="AI60" s="217"/>
      <c r="AJ60" s="215"/>
      <c r="AK60" s="215"/>
      <c r="AL60" s="216" t="s">
        <v>433</v>
      </c>
      <c r="AM60" s="645" t="str">
        <f>IF(【こちらを入力】定期調査報告書!H30="","",【こちらを入力】定期調査報告書!H30)</f>
        <v/>
      </c>
      <c r="AN60" s="645"/>
      <c r="AO60" s="645"/>
      <c r="AP60" s="645"/>
      <c r="AQ60" s="645"/>
      <c r="AR60" s="645"/>
      <c r="AS60" s="215" t="s">
        <v>430</v>
      </c>
      <c r="AT60" s="197"/>
    </row>
    <row r="61" spans="1:47" ht="12" customHeight="1" x14ac:dyDescent="0.2">
      <c r="A61" s="197"/>
      <c r="B61" s="205"/>
      <c r="C61" s="215" t="s">
        <v>831</v>
      </c>
      <c r="E61" s="215"/>
      <c r="F61" s="215"/>
      <c r="G61" s="215"/>
      <c r="H61" s="215"/>
      <c r="I61" s="215"/>
      <c r="J61" s="215"/>
      <c r="K61" s="215"/>
      <c r="L61" s="215"/>
      <c r="M61" s="215"/>
      <c r="N61" s="215"/>
      <c r="O61" s="642" t="str">
        <f>IF(【こちらを入力】定期調査報告書!D31="","",【こちらを入力】定期調査報告書!D31)</f>
        <v/>
      </c>
      <c r="P61" s="642"/>
      <c r="Q61" s="642"/>
      <c r="R61" s="642"/>
      <c r="S61" s="642"/>
      <c r="T61" s="642"/>
      <c r="U61" s="642"/>
      <c r="V61" s="215"/>
      <c r="W61" s="215"/>
      <c r="X61" s="215"/>
      <c r="Y61" s="215"/>
      <c r="Z61" s="215"/>
      <c r="AA61" s="215"/>
      <c r="AB61" s="215"/>
      <c r="AC61" s="215"/>
      <c r="AD61" s="215"/>
      <c r="AE61" s="215"/>
      <c r="AF61" s="215"/>
      <c r="AG61" s="215"/>
      <c r="AH61" s="215"/>
      <c r="AI61" s="215"/>
      <c r="AJ61" s="215"/>
      <c r="AK61" s="216"/>
      <c r="AL61" s="216"/>
      <c r="AM61" s="215"/>
      <c r="AN61" s="215"/>
      <c r="AO61" s="215"/>
      <c r="AP61" s="215"/>
      <c r="AQ61" s="215"/>
      <c r="AR61" s="215"/>
      <c r="AS61" s="215"/>
      <c r="AT61" s="197"/>
    </row>
    <row r="62" spans="1:47" ht="12" customHeight="1" x14ac:dyDescent="0.2">
      <c r="A62" s="197"/>
      <c r="B62" s="205"/>
      <c r="C62" s="215" t="s">
        <v>832</v>
      </c>
      <c r="E62" s="215"/>
      <c r="F62" s="215"/>
      <c r="G62" s="215"/>
      <c r="H62" s="215"/>
      <c r="I62" s="215"/>
      <c r="J62" s="215"/>
      <c r="K62" s="215"/>
      <c r="L62" s="217"/>
      <c r="M62" s="215"/>
      <c r="N62" s="215"/>
      <c r="O62" s="641" t="str">
        <f>IF(【こちらを入力】定期調査報告書!D32="","",【こちらを入力】定期調査報告書!D32)</f>
        <v/>
      </c>
      <c r="P62" s="641"/>
      <c r="Q62" s="641"/>
      <c r="R62" s="641"/>
      <c r="S62" s="641"/>
      <c r="T62" s="641"/>
      <c r="U62" s="641"/>
      <c r="V62" s="641"/>
      <c r="W62" s="641"/>
      <c r="X62" s="641"/>
      <c r="Y62" s="641"/>
      <c r="Z62" s="641"/>
      <c r="AA62" s="641"/>
      <c r="AB62" s="641"/>
      <c r="AC62" s="641"/>
      <c r="AD62" s="641"/>
      <c r="AE62" s="641"/>
      <c r="AF62" s="641"/>
      <c r="AG62" s="641"/>
      <c r="AH62" s="641"/>
      <c r="AI62" s="641"/>
      <c r="AJ62" s="641"/>
      <c r="AK62" s="641"/>
      <c r="AL62" s="641"/>
      <c r="AM62" s="641"/>
      <c r="AN62" s="641"/>
      <c r="AO62" s="641"/>
      <c r="AP62" s="641"/>
      <c r="AQ62" s="641"/>
      <c r="AR62" s="641"/>
      <c r="AS62" s="641"/>
      <c r="AT62" s="197"/>
    </row>
    <row r="63" spans="1:47" ht="12" customHeight="1" x14ac:dyDescent="0.2">
      <c r="A63" s="197"/>
      <c r="B63" s="205"/>
      <c r="C63" s="215" t="s">
        <v>833</v>
      </c>
      <c r="E63" s="215"/>
      <c r="F63" s="215"/>
      <c r="G63" s="215"/>
      <c r="H63" s="215"/>
      <c r="I63" s="215"/>
      <c r="J63" s="215"/>
      <c r="K63" s="215"/>
      <c r="L63" s="220"/>
      <c r="M63" s="215"/>
      <c r="N63" s="215"/>
      <c r="O63" s="648" t="str">
        <f>IF(【こちらを入力】定期調査報告書!D33="","",【こちらを入力】定期調査報告書!D33)</f>
        <v/>
      </c>
      <c r="P63" s="648"/>
      <c r="Q63" s="648"/>
      <c r="R63" s="648"/>
      <c r="S63" s="648"/>
      <c r="T63" s="648"/>
      <c r="U63" s="648"/>
      <c r="V63" s="648"/>
      <c r="W63" s="648"/>
      <c r="X63" s="648"/>
      <c r="Y63" s="648"/>
      <c r="Z63" s="648"/>
      <c r="AA63" s="648"/>
      <c r="AB63" s="648"/>
      <c r="AC63" s="220"/>
      <c r="AD63" s="220"/>
      <c r="AE63" s="220"/>
      <c r="AF63" s="220"/>
      <c r="AG63" s="220"/>
      <c r="AH63" s="220"/>
      <c r="AI63" s="220"/>
      <c r="AJ63" s="220"/>
      <c r="AK63" s="220"/>
      <c r="AL63" s="220"/>
      <c r="AM63" s="220"/>
      <c r="AN63" s="220"/>
      <c r="AO63" s="220"/>
      <c r="AP63" s="220"/>
      <c r="AQ63" s="220"/>
      <c r="AR63" s="220"/>
      <c r="AS63" s="220"/>
      <c r="AT63" s="197"/>
    </row>
    <row r="64" spans="1:47" ht="12" customHeight="1" x14ac:dyDescent="0.2">
      <c r="A64" s="197"/>
      <c r="B64" s="205"/>
      <c r="C64" s="208" t="s">
        <v>834</v>
      </c>
      <c r="D64" s="205"/>
      <c r="E64" s="205"/>
      <c r="F64" s="205"/>
      <c r="G64" s="205"/>
      <c r="H64" s="205"/>
      <c r="I64" s="205"/>
      <c r="J64" s="205"/>
      <c r="K64" s="205"/>
      <c r="L64" s="205"/>
      <c r="M64" s="205"/>
      <c r="N64" s="205"/>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row>
    <row r="65" spans="1:51" ht="12" customHeight="1" x14ac:dyDescent="0.2">
      <c r="A65" s="197"/>
      <c r="B65" s="205"/>
      <c r="C65" s="215" t="s">
        <v>835</v>
      </c>
      <c r="E65" s="205"/>
      <c r="F65" s="205"/>
      <c r="G65" s="205"/>
      <c r="H65" s="205"/>
      <c r="I65" s="205"/>
      <c r="J65" s="205"/>
      <c r="K65" s="205"/>
      <c r="L65" s="205"/>
      <c r="M65" s="205"/>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197"/>
      <c r="AU65" s="219"/>
      <c r="AV65" s="219"/>
      <c r="AW65" s="219"/>
      <c r="AX65" s="219"/>
      <c r="AY65" s="219"/>
    </row>
    <row r="66" spans="1:51" ht="12" customHeight="1" x14ac:dyDescent="0.2">
      <c r="A66" s="197"/>
      <c r="B66" s="205"/>
      <c r="C66" s="215"/>
      <c r="E66" s="215"/>
      <c r="F66" s="215"/>
      <c r="G66" s="215"/>
      <c r="H66" s="215"/>
      <c r="I66" s="215"/>
      <c r="J66" s="215"/>
      <c r="K66" s="215"/>
      <c r="L66" s="215"/>
      <c r="M66" s="216"/>
      <c r="N66" s="215"/>
      <c r="O66" s="216" t="s">
        <v>517</v>
      </c>
      <c r="P66" s="644" t="str">
        <f>IF(【こちらを入力】定期調査報告書!B36="","",【こちらを入力】定期調査報告書!B36)</f>
        <v/>
      </c>
      <c r="Q66" s="644"/>
      <c r="R66" s="215" t="s">
        <v>823</v>
      </c>
      <c r="S66" s="215"/>
      <c r="T66" s="215"/>
      <c r="U66" s="215"/>
      <c r="V66" s="217"/>
      <c r="W66" s="215"/>
      <c r="X66" s="215"/>
      <c r="Y66" s="216" t="s">
        <v>517</v>
      </c>
      <c r="Z66" s="644" t="str">
        <f>IF(【こちらを入力】定期調査報告書!D36="","",【こちらを入力】定期調査報告書!D36)</f>
        <v/>
      </c>
      <c r="AA66" s="644"/>
      <c r="AB66" s="644"/>
      <c r="AC66" s="644"/>
      <c r="AD66" s="644"/>
      <c r="AE66" s="644"/>
      <c r="AF66" s="644"/>
      <c r="AG66" s="644"/>
      <c r="AH66" s="218" t="s">
        <v>824</v>
      </c>
      <c r="AI66" s="215"/>
      <c r="AJ66" s="215"/>
      <c r="AK66" s="215"/>
      <c r="AL66" s="216" t="s">
        <v>433</v>
      </c>
      <c r="AM66" s="645" t="str">
        <f>IF(【こちらを入力】定期調査報告書!F36="","",【こちらを入力】定期調査報告書!F36)</f>
        <v/>
      </c>
      <c r="AN66" s="645"/>
      <c r="AO66" s="645"/>
      <c r="AP66" s="645"/>
      <c r="AQ66" s="645"/>
      <c r="AR66" s="645"/>
      <c r="AS66" s="215" t="s">
        <v>430</v>
      </c>
      <c r="AT66" s="197"/>
    </row>
    <row r="67" spans="1:51" ht="12" customHeight="1" x14ac:dyDescent="0.2">
      <c r="A67" s="197"/>
      <c r="B67" s="205"/>
      <c r="C67" s="215"/>
      <c r="E67" s="215"/>
      <c r="F67" s="215"/>
      <c r="G67" s="215"/>
      <c r="H67" s="215"/>
      <c r="I67" s="215"/>
      <c r="J67" s="215"/>
      <c r="K67" s="215"/>
      <c r="L67" s="215"/>
      <c r="M67" s="215"/>
      <c r="N67" s="215"/>
      <c r="O67" s="215" t="s">
        <v>825</v>
      </c>
      <c r="P67" s="215"/>
      <c r="Q67" s="215"/>
      <c r="R67" s="215"/>
      <c r="S67" s="215"/>
      <c r="T67" s="215"/>
      <c r="U67" s="215"/>
      <c r="V67" s="215"/>
      <c r="W67" s="215"/>
      <c r="X67" s="215"/>
      <c r="Y67" s="215"/>
      <c r="Z67" s="215"/>
      <c r="AA67" s="215"/>
      <c r="AB67" s="215"/>
      <c r="AC67" s="215"/>
      <c r="AD67" s="215"/>
      <c r="AE67" s="215"/>
      <c r="AF67" s="215"/>
      <c r="AG67" s="217"/>
      <c r="AH67" s="215"/>
      <c r="AI67" s="215"/>
      <c r="AJ67" s="215"/>
      <c r="AK67" s="215"/>
      <c r="AL67" s="216" t="s">
        <v>433</v>
      </c>
      <c r="AM67" s="645" t="str">
        <f>IF(【こちらを入力】定期調査報告書!F37="","",【こちらを入力】定期調査報告書!F37)</f>
        <v/>
      </c>
      <c r="AN67" s="645"/>
      <c r="AO67" s="645"/>
      <c r="AP67" s="645"/>
      <c r="AQ67" s="645"/>
      <c r="AR67" s="645"/>
      <c r="AS67" s="215" t="s">
        <v>430</v>
      </c>
      <c r="AT67" s="197"/>
    </row>
    <row r="68" spans="1:51" ht="12" customHeight="1" x14ac:dyDescent="0.2">
      <c r="A68" s="197"/>
      <c r="B68" s="205"/>
      <c r="C68" s="215" t="s">
        <v>826</v>
      </c>
      <c r="E68" s="215"/>
      <c r="F68" s="215"/>
      <c r="G68" s="215"/>
      <c r="H68" s="215"/>
      <c r="I68" s="215"/>
      <c r="J68" s="216"/>
      <c r="K68" s="215"/>
      <c r="L68" s="217"/>
      <c r="M68" s="216"/>
      <c r="N68" s="215"/>
      <c r="O68" s="641" t="str">
        <f>IF(【こちらを入力】定期調査報告書!D38="","",【こちらを入力】定期調査報告書!D38)</f>
        <v/>
      </c>
      <c r="P68" s="641"/>
      <c r="Q68" s="641"/>
      <c r="R68" s="641"/>
      <c r="S68" s="641"/>
      <c r="T68" s="641"/>
      <c r="U68" s="641"/>
      <c r="V68" s="641"/>
      <c r="W68" s="641"/>
      <c r="X68" s="641"/>
      <c r="Y68" s="641"/>
      <c r="Z68" s="641"/>
      <c r="AA68" s="641"/>
      <c r="AB68" s="641"/>
      <c r="AC68" s="641"/>
      <c r="AD68" s="641"/>
      <c r="AE68" s="641"/>
      <c r="AF68" s="641"/>
      <c r="AG68" s="641"/>
      <c r="AH68" s="641"/>
      <c r="AI68" s="641"/>
      <c r="AJ68" s="641"/>
      <c r="AK68" s="641"/>
      <c r="AL68" s="641"/>
      <c r="AM68" s="641"/>
      <c r="AN68" s="641"/>
      <c r="AO68" s="641"/>
      <c r="AP68" s="641"/>
      <c r="AQ68" s="641"/>
      <c r="AR68" s="641"/>
      <c r="AS68" s="641"/>
      <c r="AT68" s="197"/>
    </row>
    <row r="69" spans="1:51" ht="12" customHeight="1" x14ac:dyDescent="0.2">
      <c r="A69" s="197"/>
      <c r="B69" s="205"/>
      <c r="C69" s="215" t="s">
        <v>827</v>
      </c>
      <c r="E69" s="215"/>
      <c r="F69" s="215"/>
      <c r="G69" s="215"/>
      <c r="H69" s="215"/>
      <c r="I69" s="215"/>
      <c r="J69" s="216"/>
      <c r="K69" s="215"/>
      <c r="L69" s="217"/>
      <c r="M69" s="216"/>
      <c r="N69" s="215"/>
      <c r="O69" s="641" t="str">
        <f>IF(【こちらを入力】定期調査報告書!D39="","",【こちらを入力】定期調査報告書!D39)</f>
        <v/>
      </c>
      <c r="P69" s="641"/>
      <c r="Q69" s="641"/>
      <c r="R69" s="641"/>
      <c r="S69" s="641"/>
      <c r="T69" s="641"/>
      <c r="U69" s="641"/>
      <c r="V69" s="641"/>
      <c r="W69" s="641"/>
      <c r="X69" s="641"/>
      <c r="Y69" s="641"/>
      <c r="Z69" s="641"/>
      <c r="AA69" s="641"/>
      <c r="AB69" s="641"/>
      <c r="AC69" s="641"/>
      <c r="AD69" s="641"/>
      <c r="AE69" s="641"/>
      <c r="AF69" s="641"/>
      <c r="AG69" s="641"/>
      <c r="AH69" s="641"/>
      <c r="AI69" s="641"/>
      <c r="AJ69" s="641"/>
      <c r="AK69" s="641"/>
      <c r="AL69" s="641"/>
      <c r="AM69" s="641"/>
      <c r="AN69" s="641"/>
      <c r="AO69" s="641"/>
      <c r="AP69" s="641"/>
      <c r="AQ69" s="641"/>
      <c r="AR69" s="641"/>
      <c r="AS69" s="641"/>
      <c r="AT69" s="197"/>
    </row>
    <row r="70" spans="1:51" ht="12" customHeight="1" x14ac:dyDescent="0.2">
      <c r="A70" s="197"/>
      <c r="B70" s="205"/>
      <c r="C70" s="215" t="s">
        <v>828</v>
      </c>
      <c r="E70" s="215"/>
      <c r="F70" s="215"/>
      <c r="G70" s="215"/>
      <c r="H70" s="215"/>
      <c r="I70" s="215"/>
      <c r="J70" s="216"/>
      <c r="K70" s="215"/>
      <c r="L70" s="217"/>
      <c r="M70" s="215"/>
      <c r="N70" s="215"/>
      <c r="O70" s="641" t="str">
        <f>IF(【こちらを入力】定期調査報告書!D40="","",【こちらを入力】定期調査報告書!D40)</f>
        <v/>
      </c>
      <c r="P70" s="641"/>
      <c r="Q70" s="641"/>
      <c r="R70" s="641"/>
      <c r="S70" s="641"/>
      <c r="T70" s="641"/>
      <c r="U70" s="641"/>
      <c r="V70" s="641"/>
      <c r="W70" s="641"/>
      <c r="X70" s="641"/>
      <c r="Y70" s="641"/>
      <c r="Z70" s="641"/>
      <c r="AA70" s="641"/>
      <c r="AB70" s="641"/>
      <c r="AC70" s="641"/>
      <c r="AD70" s="641"/>
      <c r="AE70" s="641"/>
      <c r="AF70" s="641"/>
      <c r="AG70" s="641"/>
      <c r="AH70" s="641"/>
      <c r="AI70" s="641"/>
      <c r="AJ70" s="641"/>
      <c r="AK70" s="641"/>
      <c r="AL70" s="641"/>
      <c r="AM70" s="641"/>
      <c r="AN70" s="641"/>
      <c r="AO70" s="641"/>
      <c r="AP70" s="641"/>
      <c r="AQ70" s="641"/>
      <c r="AR70" s="641"/>
      <c r="AS70" s="641"/>
      <c r="AT70" s="197"/>
    </row>
    <row r="71" spans="1:51" ht="12" customHeight="1" x14ac:dyDescent="0.2">
      <c r="A71" s="197"/>
      <c r="B71" s="205"/>
      <c r="C71" s="215"/>
      <c r="E71" s="215"/>
      <c r="F71" s="215"/>
      <c r="G71" s="215"/>
      <c r="H71" s="215"/>
      <c r="I71" s="215"/>
      <c r="J71" s="216"/>
      <c r="K71" s="215"/>
      <c r="L71" s="216"/>
      <c r="M71" s="215"/>
      <c r="N71" s="215"/>
      <c r="O71" s="216" t="s">
        <v>517</v>
      </c>
      <c r="P71" s="644" t="str">
        <f>IF(【こちらを入力】定期調査報告書!B41="","",【こちらを入力】定期調査報告書!B41)</f>
        <v/>
      </c>
      <c r="Q71" s="644"/>
      <c r="R71" s="215" t="s">
        <v>829</v>
      </c>
      <c r="S71" s="215"/>
      <c r="T71" s="215"/>
      <c r="U71" s="215"/>
      <c r="V71" s="215"/>
      <c r="W71" s="215"/>
      <c r="X71" s="216"/>
      <c r="Y71" s="216" t="s">
        <v>517</v>
      </c>
      <c r="Z71" s="644" t="str">
        <f>IF(【こちらを入力】定期調査報告書!E41="","",【こちらを入力】定期調査報告書!E41)</f>
        <v/>
      </c>
      <c r="AA71" s="644"/>
      <c r="AB71" s="644"/>
      <c r="AC71" s="644"/>
      <c r="AD71" s="644"/>
      <c r="AE71" s="644"/>
      <c r="AF71" s="218" t="s">
        <v>830</v>
      </c>
      <c r="AG71" s="218"/>
      <c r="AH71" s="215"/>
      <c r="AI71" s="217"/>
      <c r="AJ71" s="215"/>
      <c r="AK71" s="215"/>
      <c r="AL71" s="216" t="s">
        <v>433</v>
      </c>
      <c r="AM71" s="645" t="str">
        <f>IF(【こちらを入力】定期調査報告書!H41="","",【こちらを入力】定期調査報告書!H41)</f>
        <v/>
      </c>
      <c r="AN71" s="645"/>
      <c r="AO71" s="645"/>
      <c r="AP71" s="645"/>
      <c r="AQ71" s="645"/>
      <c r="AR71" s="645"/>
      <c r="AS71" s="215" t="s">
        <v>430</v>
      </c>
      <c r="AT71" s="197"/>
    </row>
    <row r="72" spans="1:51" ht="12" customHeight="1" x14ac:dyDescent="0.2">
      <c r="A72" s="197"/>
      <c r="B72" s="205"/>
      <c r="C72" s="215" t="s">
        <v>831</v>
      </c>
      <c r="E72" s="215"/>
      <c r="F72" s="215"/>
      <c r="G72" s="215"/>
      <c r="H72" s="215"/>
      <c r="I72" s="215"/>
      <c r="J72" s="215"/>
      <c r="K72" s="215"/>
      <c r="L72" s="215"/>
      <c r="M72" s="215"/>
      <c r="N72" s="215"/>
      <c r="O72" s="642" t="str">
        <f>IF(【こちらを入力】定期調査報告書!D42="","",【こちらを入力】定期調査報告書!D42)</f>
        <v/>
      </c>
      <c r="P72" s="642"/>
      <c r="Q72" s="642"/>
      <c r="R72" s="642"/>
      <c r="S72" s="642"/>
      <c r="T72" s="642"/>
      <c r="U72" s="642"/>
      <c r="V72" s="215"/>
      <c r="W72" s="215"/>
      <c r="X72" s="215"/>
      <c r="Y72" s="215"/>
      <c r="Z72" s="215"/>
      <c r="AA72" s="215"/>
      <c r="AB72" s="215"/>
      <c r="AC72" s="215"/>
      <c r="AD72" s="215"/>
      <c r="AE72" s="215"/>
      <c r="AF72" s="215"/>
      <c r="AG72" s="215"/>
      <c r="AH72" s="215"/>
      <c r="AI72" s="215"/>
      <c r="AJ72" s="215"/>
      <c r="AK72" s="216"/>
      <c r="AL72" s="216"/>
      <c r="AM72" s="215"/>
      <c r="AN72" s="215"/>
      <c r="AO72" s="215"/>
      <c r="AP72" s="215"/>
      <c r="AQ72" s="215"/>
      <c r="AR72" s="215"/>
      <c r="AS72" s="215"/>
      <c r="AT72" s="197"/>
    </row>
    <row r="73" spans="1:51" ht="12" customHeight="1" x14ac:dyDescent="0.2">
      <c r="A73" s="197"/>
      <c r="B73" s="205"/>
      <c r="C73" s="215" t="s">
        <v>832</v>
      </c>
      <c r="E73" s="215"/>
      <c r="F73" s="215"/>
      <c r="G73" s="215"/>
      <c r="H73" s="215"/>
      <c r="I73" s="215"/>
      <c r="J73" s="215"/>
      <c r="K73" s="215"/>
      <c r="L73" s="217"/>
      <c r="M73" s="215"/>
      <c r="N73" s="215"/>
      <c r="O73" s="641" t="str">
        <f>IF(【こちらを入力】定期調査報告書!D43="","",【こちらを入力】定期調査報告書!D43)</f>
        <v/>
      </c>
      <c r="P73" s="641"/>
      <c r="Q73" s="641"/>
      <c r="R73" s="641"/>
      <c r="S73" s="641"/>
      <c r="T73" s="641"/>
      <c r="U73" s="641"/>
      <c r="V73" s="641"/>
      <c r="W73" s="641"/>
      <c r="X73" s="641"/>
      <c r="Y73" s="641"/>
      <c r="Z73" s="641"/>
      <c r="AA73" s="641"/>
      <c r="AB73" s="641"/>
      <c r="AC73" s="641"/>
      <c r="AD73" s="641"/>
      <c r="AE73" s="641"/>
      <c r="AF73" s="641"/>
      <c r="AG73" s="641"/>
      <c r="AH73" s="641"/>
      <c r="AI73" s="641"/>
      <c r="AJ73" s="641"/>
      <c r="AK73" s="641"/>
      <c r="AL73" s="641"/>
      <c r="AM73" s="641"/>
      <c r="AN73" s="641"/>
      <c r="AO73" s="641"/>
      <c r="AP73" s="641"/>
      <c r="AQ73" s="641"/>
      <c r="AR73" s="641"/>
      <c r="AS73" s="641"/>
      <c r="AT73" s="197"/>
    </row>
    <row r="74" spans="1:51" ht="12" customHeight="1" x14ac:dyDescent="0.2">
      <c r="A74" s="197"/>
      <c r="B74" s="205"/>
      <c r="C74" s="215" t="s">
        <v>833</v>
      </c>
      <c r="E74" s="215"/>
      <c r="F74" s="215"/>
      <c r="G74" s="215"/>
      <c r="H74" s="215"/>
      <c r="I74" s="215"/>
      <c r="J74" s="215"/>
      <c r="K74" s="215"/>
      <c r="L74" s="220"/>
      <c r="M74" s="215"/>
      <c r="N74" s="215"/>
      <c r="O74" s="648" t="str">
        <f>IF(【こちらを入力】定期調査報告書!D44="","",【こちらを入力】定期調査報告書!D44)</f>
        <v/>
      </c>
      <c r="P74" s="648"/>
      <c r="Q74" s="648"/>
      <c r="R74" s="648"/>
      <c r="S74" s="648"/>
      <c r="T74" s="648"/>
      <c r="U74" s="648"/>
      <c r="V74" s="648"/>
      <c r="W74" s="648"/>
      <c r="X74" s="648"/>
      <c r="Y74" s="648"/>
      <c r="Z74" s="648"/>
      <c r="AA74" s="648"/>
      <c r="AB74" s="648"/>
      <c r="AC74" s="220"/>
      <c r="AD74" s="220"/>
      <c r="AE74" s="220"/>
      <c r="AF74" s="220"/>
      <c r="AG74" s="220"/>
      <c r="AH74" s="220"/>
      <c r="AI74" s="220"/>
      <c r="AJ74" s="220"/>
      <c r="AK74" s="220"/>
      <c r="AL74" s="220"/>
      <c r="AM74" s="220"/>
      <c r="AN74" s="220"/>
      <c r="AO74" s="220"/>
      <c r="AP74" s="220"/>
      <c r="AQ74" s="220"/>
      <c r="AR74" s="220"/>
      <c r="AS74" s="220"/>
      <c r="AT74" s="197"/>
    </row>
    <row r="75" spans="1:51" ht="13.5" hidden="1" customHeight="1" x14ac:dyDescent="0.2">
      <c r="A75" s="197"/>
      <c r="B75" s="197"/>
      <c r="C75" s="207"/>
      <c r="D75" s="197"/>
      <c r="E75" s="197"/>
      <c r="F75" s="197"/>
      <c r="G75" s="197"/>
      <c r="H75" s="197"/>
      <c r="I75" s="197"/>
      <c r="J75" s="197"/>
      <c r="K75" s="197"/>
      <c r="L75" s="197"/>
      <c r="M75" s="197"/>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row>
    <row r="76" spans="1:51" hidden="1" x14ac:dyDescent="0.2">
      <c r="A76" s="197"/>
      <c r="B76" s="197"/>
      <c r="C76" s="207"/>
      <c r="D76" s="197"/>
      <c r="E76" s="197"/>
      <c r="F76" s="197"/>
      <c r="G76" s="197"/>
      <c r="H76" s="197"/>
      <c r="I76" s="197"/>
      <c r="J76" s="197"/>
      <c r="K76" s="197"/>
      <c r="L76" s="197"/>
      <c r="M76" s="197"/>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214"/>
      <c r="AP76" s="214"/>
      <c r="AQ76" s="214"/>
      <c r="AR76" s="214"/>
      <c r="AS76" s="214"/>
      <c r="AT76" s="214"/>
    </row>
    <row r="77" spans="1:51" hidden="1" x14ac:dyDescent="0.2">
      <c r="A77" s="197"/>
      <c r="B77" s="197"/>
      <c r="C77" s="207"/>
      <c r="D77" s="197"/>
      <c r="E77" s="197"/>
      <c r="F77" s="197"/>
      <c r="G77" s="197"/>
      <c r="H77" s="197"/>
      <c r="I77" s="197"/>
      <c r="J77" s="197"/>
      <c r="K77" s="197"/>
      <c r="L77" s="197"/>
      <c r="M77" s="197"/>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row>
    <row r="78" spans="1:51" ht="6" customHeight="1" x14ac:dyDescent="0.2">
      <c r="A78" s="197"/>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row>
    <row r="79" spans="1:51" ht="6" customHeight="1" x14ac:dyDescent="0.2">
      <c r="A79" s="197"/>
      <c r="B79" s="197"/>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row>
    <row r="80" spans="1:51" ht="12" customHeight="1" x14ac:dyDescent="0.2">
      <c r="A80" s="197"/>
      <c r="B80" s="208" t="s">
        <v>836</v>
      </c>
      <c r="C80" s="205"/>
      <c r="D80" s="197"/>
      <c r="E80" s="197"/>
      <c r="F80" s="197"/>
      <c r="G80" s="197"/>
      <c r="H80" s="197"/>
      <c r="I80" s="197"/>
      <c r="J80" s="197"/>
      <c r="K80" s="197"/>
      <c r="L80" s="197"/>
      <c r="M80" s="197"/>
      <c r="N80" s="197"/>
      <c r="O80" s="197"/>
      <c r="P80" s="197"/>
      <c r="Q80" s="197"/>
      <c r="R80" s="197"/>
      <c r="S80" s="197"/>
      <c r="T80" s="197"/>
      <c r="U80" s="197"/>
      <c r="V80" s="197"/>
      <c r="W80" s="197"/>
      <c r="X80" s="222"/>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row>
    <row r="81" spans="1:53" ht="12" customHeight="1" x14ac:dyDescent="0.2">
      <c r="A81" s="197"/>
      <c r="B81" s="205"/>
      <c r="C81" s="208" t="s">
        <v>837</v>
      </c>
      <c r="E81" s="205"/>
      <c r="F81" s="205"/>
      <c r="G81" s="205"/>
      <c r="H81" s="197"/>
      <c r="I81" s="197"/>
      <c r="J81" s="197"/>
      <c r="K81" s="674" t="s">
        <v>764</v>
      </c>
      <c r="L81" s="674"/>
      <c r="M81" s="674"/>
      <c r="N81" s="674"/>
      <c r="O81" s="641" t="str">
        <f>IF(【こちらを入力】定期調査報告書!D46="","",【こちらを入力】定期調査報告書!D46)</f>
        <v/>
      </c>
      <c r="P81" s="641"/>
      <c r="Q81" s="641"/>
      <c r="R81" s="641"/>
      <c r="S81" s="641"/>
      <c r="T81" s="641"/>
      <c r="U81" s="641"/>
      <c r="V81" s="641"/>
      <c r="W81" s="641"/>
      <c r="X81" s="641"/>
      <c r="Y81" s="641"/>
      <c r="Z81" s="641"/>
      <c r="AA81" s="641"/>
      <c r="AB81" s="641"/>
      <c r="AC81" s="641"/>
      <c r="AD81" s="641"/>
      <c r="AE81" s="641"/>
      <c r="AF81" s="641"/>
      <c r="AG81" s="641"/>
      <c r="AH81" s="641"/>
      <c r="AI81" s="641"/>
      <c r="AJ81" s="641"/>
      <c r="AK81" s="641"/>
      <c r="AL81" s="641"/>
      <c r="AM81" s="641"/>
      <c r="AN81" s="641"/>
      <c r="AO81" s="641"/>
      <c r="AP81" s="641"/>
      <c r="AQ81" s="641"/>
      <c r="AR81" s="641"/>
      <c r="AS81" s="641"/>
      <c r="AT81" s="197"/>
    </row>
    <row r="82" spans="1:53" ht="12" customHeight="1" x14ac:dyDescent="0.2">
      <c r="A82" s="197"/>
      <c r="B82" s="205"/>
      <c r="C82" s="208" t="s">
        <v>838</v>
      </c>
      <c r="E82" s="205"/>
      <c r="F82" s="205"/>
      <c r="G82" s="205"/>
      <c r="H82" s="197"/>
      <c r="I82" s="197"/>
      <c r="J82" s="197"/>
      <c r="K82" s="197"/>
      <c r="L82" s="197"/>
      <c r="M82" s="197"/>
      <c r="N82" s="363"/>
      <c r="O82" s="641" t="str">
        <f>IF(【こちらを入力】定期調査報告書!D47="","",【こちらを入力】定期調査報告書!D47)</f>
        <v/>
      </c>
      <c r="P82" s="641"/>
      <c r="Q82" s="641"/>
      <c r="R82" s="641"/>
      <c r="S82" s="641"/>
      <c r="T82" s="641"/>
      <c r="U82" s="641"/>
      <c r="V82" s="641"/>
      <c r="W82" s="641"/>
      <c r="X82" s="641"/>
      <c r="Y82" s="641"/>
      <c r="Z82" s="641"/>
      <c r="AA82" s="641"/>
      <c r="AB82" s="641"/>
      <c r="AC82" s="641"/>
      <c r="AD82" s="641"/>
      <c r="AE82" s="641"/>
      <c r="AF82" s="641"/>
      <c r="AG82" s="641"/>
      <c r="AH82" s="641"/>
      <c r="AI82" s="641"/>
      <c r="AJ82" s="641"/>
      <c r="AK82" s="641"/>
      <c r="AL82" s="641"/>
      <c r="AM82" s="641"/>
      <c r="AN82" s="641"/>
      <c r="AO82" s="641"/>
      <c r="AP82" s="641"/>
      <c r="AQ82" s="641"/>
      <c r="AR82" s="641"/>
      <c r="AS82" s="641"/>
      <c r="AT82" s="197"/>
    </row>
    <row r="83" spans="1:53" ht="12" customHeight="1" x14ac:dyDescent="0.2">
      <c r="A83" s="197"/>
      <c r="B83" s="205"/>
      <c r="C83" s="208" t="s">
        <v>839</v>
      </c>
      <c r="E83" s="205"/>
      <c r="F83" s="205"/>
      <c r="G83" s="205"/>
      <c r="H83" s="197"/>
      <c r="I83" s="197"/>
      <c r="J83" s="197"/>
      <c r="K83" s="197"/>
      <c r="L83" s="197"/>
      <c r="M83" s="197"/>
      <c r="N83" s="363"/>
      <c r="O83" s="641" t="str">
        <f>IF(【こちらを入力】定期調査報告書!D48="","",【こちらを入力】定期調査報告書!D48)</f>
        <v/>
      </c>
      <c r="P83" s="641"/>
      <c r="Q83" s="641"/>
      <c r="R83" s="641"/>
      <c r="S83" s="641"/>
      <c r="T83" s="641"/>
      <c r="U83" s="641"/>
      <c r="V83" s="641"/>
      <c r="W83" s="641"/>
      <c r="X83" s="641"/>
      <c r="Y83" s="641"/>
      <c r="Z83" s="641"/>
      <c r="AA83" s="641"/>
      <c r="AB83" s="641"/>
      <c r="AC83" s="641"/>
      <c r="AD83" s="641"/>
      <c r="AE83" s="641"/>
      <c r="AF83" s="641"/>
      <c r="AG83" s="641"/>
      <c r="AH83" s="641"/>
      <c r="AI83" s="641"/>
      <c r="AJ83" s="641"/>
      <c r="AK83" s="641"/>
      <c r="AL83" s="641"/>
      <c r="AM83" s="641"/>
      <c r="AN83" s="641"/>
      <c r="AO83" s="641"/>
      <c r="AP83" s="641"/>
      <c r="AQ83" s="641"/>
      <c r="AR83" s="641"/>
      <c r="AS83" s="641"/>
      <c r="AT83" s="197"/>
    </row>
    <row r="84" spans="1:53" ht="12" customHeight="1" x14ac:dyDescent="0.2">
      <c r="A84" s="197"/>
      <c r="B84" s="205"/>
      <c r="C84" s="208" t="s">
        <v>840</v>
      </c>
      <c r="E84" s="205"/>
      <c r="F84" s="205"/>
      <c r="G84" s="205"/>
      <c r="H84" s="197"/>
      <c r="I84" s="197"/>
      <c r="J84" s="197"/>
      <c r="K84" s="197"/>
      <c r="L84" s="197"/>
      <c r="M84" s="197"/>
      <c r="N84" s="363"/>
      <c r="O84" s="641" t="str">
        <f>IF(【こちらを入力】定期調査報告書!D49="","",【こちらを入力】定期調査報告書!D49)</f>
        <v/>
      </c>
      <c r="P84" s="641"/>
      <c r="Q84" s="641"/>
      <c r="R84" s="641"/>
      <c r="S84" s="641"/>
      <c r="T84" s="641"/>
      <c r="U84" s="641"/>
      <c r="V84" s="641"/>
      <c r="W84" s="641"/>
      <c r="X84" s="641"/>
      <c r="Y84" s="641"/>
      <c r="Z84" s="641"/>
      <c r="AA84" s="641"/>
      <c r="AB84" s="641"/>
      <c r="AC84" s="641"/>
      <c r="AD84" s="641"/>
      <c r="AE84" s="641"/>
      <c r="AF84" s="641"/>
      <c r="AG84" s="641"/>
      <c r="AH84" s="641"/>
      <c r="AI84" s="641"/>
      <c r="AJ84" s="641"/>
      <c r="AK84" s="641"/>
      <c r="AL84" s="641"/>
      <c r="AM84" s="641"/>
      <c r="AN84" s="641"/>
      <c r="AO84" s="641"/>
      <c r="AP84" s="641"/>
      <c r="AQ84" s="641"/>
      <c r="AR84" s="641"/>
      <c r="AS84" s="641"/>
      <c r="AT84" s="197"/>
    </row>
    <row r="85" spans="1:53" ht="13" hidden="1" customHeight="1" x14ac:dyDescent="0.2">
      <c r="A85" s="197"/>
      <c r="B85" s="205"/>
      <c r="C85" s="208"/>
      <c r="D85" s="197"/>
      <c r="E85" s="197"/>
      <c r="F85" s="197"/>
      <c r="G85" s="197"/>
      <c r="H85" s="197"/>
      <c r="I85" s="197"/>
      <c r="J85" s="197"/>
      <c r="K85" s="197"/>
      <c r="L85" s="197"/>
      <c r="M85" s="197"/>
      <c r="N85" s="643"/>
      <c r="O85" s="643"/>
      <c r="P85" s="643"/>
      <c r="Q85" s="643"/>
      <c r="R85" s="643"/>
      <c r="S85" s="643"/>
      <c r="T85" s="643"/>
      <c r="U85" s="643"/>
      <c r="V85" s="643"/>
      <c r="W85" s="643"/>
      <c r="X85" s="643"/>
      <c r="Y85" s="643"/>
      <c r="Z85" s="643"/>
      <c r="AA85" s="643"/>
      <c r="AB85" s="643"/>
      <c r="AC85" s="643"/>
      <c r="AD85" s="643"/>
      <c r="AE85" s="643"/>
      <c r="AF85" s="643"/>
      <c r="AG85" s="643"/>
      <c r="AH85" s="643"/>
      <c r="AI85" s="643"/>
      <c r="AJ85" s="643"/>
      <c r="AK85" s="643"/>
      <c r="AL85" s="643"/>
      <c r="AM85" s="643"/>
      <c r="AN85" s="643"/>
      <c r="AO85" s="643"/>
      <c r="AP85" s="643"/>
      <c r="AQ85" s="643"/>
      <c r="AR85" s="643"/>
      <c r="AS85" s="643"/>
      <c r="AT85" s="643"/>
    </row>
    <row r="86" spans="1:53" ht="13" hidden="1" customHeight="1" x14ac:dyDescent="0.2">
      <c r="A86" s="197"/>
      <c r="B86" s="205"/>
      <c r="C86" s="208"/>
      <c r="D86" s="197"/>
      <c r="E86" s="197"/>
      <c r="F86" s="197"/>
      <c r="G86" s="197"/>
      <c r="H86" s="197"/>
      <c r="I86" s="197"/>
      <c r="J86" s="197"/>
      <c r="K86" s="197"/>
      <c r="L86" s="197"/>
      <c r="M86" s="197"/>
      <c r="N86" s="643"/>
      <c r="O86" s="643"/>
      <c r="P86" s="643"/>
      <c r="Q86" s="643"/>
      <c r="R86" s="643"/>
      <c r="S86" s="643"/>
      <c r="T86" s="643"/>
      <c r="U86" s="643"/>
      <c r="V86" s="643"/>
      <c r="W86" s="643"/>
      <c r="X86" s="643"/>
      <c r="Y86" s="643"/>
      <c r="Z86" s="643"/>
      <c r="AA86" s="643"/>
      <c r="AB86" s="643"/>
      <c r="AC86" s="643"/>
      <c r="AD86" s="643"/>
      <c r="AE86" s="643"/>
      <c r="AF86" s="643"/>
      <c r="AG86" s="643"/>
      <c r="AH86" s="643"/>
      <c r="AI86" s="643"/>
      <c r="AJ86" s="643"/>
      <c r="AK86" s="643"/>
      <c r="AL86" s="643"/>
      <c r="AM86" s="643"/>
      <c r="AN86" s="643"/>
      <c r="AO86" s="643"/>
      <c r="AP86" s="643"/>
      <c r="AQ86" s="643"/>
      <c r="AR86" s="643"/>
      <c r="AS86" s="643"/>
      <c r="AT86" s="643"/>
    </row>
    <row r="87" spans="1:53" ht="13" hidden="1" customHeight="1" x14ac:dyDescent="0.2">
      <c r="A87" s="197"/>
      <c r="B87" s="205"/>
      <c r="C87" s="208"/>
      <c r="D87" s="197"/>
      <c r="E87" s="197"/>
      <c r="F87" s="197"/>
      <c r="G87" s="197"/>
      <c r="H87" s="197"/>
      <c r="I87" s="197"/>
      <c r="J87" s="197"/>
      <c r="K87" s="197"/>
      <c r="L87" s="197"/>
      <c r="M87" s="197"/>
      <c r="N87" s="643"/>
      <c r="O87" s="643"/>
      <c r="P87" s="643"/>
      <c r="Q87" s="643"/>
      <c r="R87" s="643"/>
      <c r="S87" s="643"/>
      <c r="T87" s="643"/>
      <c r="U87" s="643"/>
      <c r="V87" s="643"/>
      <c r="W87" s="643"/>
      <c r="X87" s="643"/>
      <c r="Y87" s="643"/>
      <c r="Z87" s="643"/>
      <c r="AA87" s="643"/>
      <c r="AB87" s="643"/>
      <c r="AC87" s="643"/>
      <c r="AD87" s="643"/>
      <c r="AE87" s="643"/>
      <c r="AF87" s="643"/>
      <c r="AG87" s="643"/>
      <c r="AH87" s="643"/>
      <c r="AI87" s="643"/>
      <c r="AJ87" s="643"/>
      <c r="AK87" s="643"/>
      <c r="AL87" s="643"/>
      <c r="AM87" s="643"/>
      <c r="AN87" s="643"/>
      <c r="AO87" s="643"/>
      <c r="AP87" s="643"/>
      <c r="AQ87" s="643"/>
      <c r="AR87" s="643"/>
      <c r="AS87" s="643"/>
      <c r="AT87" s="643"/>
    </row>
    <row r="88" spans="1:53" ht="13" hidden="1" customHeight="1" x14ac:dyDescent="0.2">
      <c r="A88" s="197"/>
      <c r="B88" s="205"/>
      <c r="C88" s="208"/>
      <c r="D88" s="197"/>
      <c r="E88" s="197"/>
      <c r="F88" s="197"/>
      <c r="G88" s="197"/>
      <c r="H88" s="197"/>
      <c r="I88" s="197"/>
      <c r="J88" s="197"/>
      <c r="K88" s="197"/>
      <c r="L88" s="197"/>
      <c r="M88" s="197"/>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643"/>
      <c r="AL88" s="643"/>
      <c r="AM88" s="643"/>
      <c r="AN88" s="643"/>
      <c r="AO88" s="643"/>
      <c r="AP88" s="643"/>
      <c r="AQ88" s="643"/>
      <c r="AR88" s="643"/>
      <c r="AS88" s="643"/>
      <c r="AT88" s="643"/>
    </row>
    <row r="89" spans="1:53" hidden="1" x14ac:dyDescent="0.2">
      <c r="A89" s="197"/>
      <c r="B89" s="205"/>
      <c r="C89" s="208"/>
      <c r="D89" s="197"/>
      <c r="E89" s="197"/>
      <c r="F89" s="197"/>
      <c r="G89" s="197"/>
      <c r="H89" s="197"/>
      <c r="I89" s="197"/>
      <c r="J89" s="197"/>
      <c r="K89" s="197"/>
      <c r="L89" s="197"/>
      <c r="M89" s="197"/>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4"/>
      <c r="AR89" s="214"/>
      <c r="AS89" s="214"/>
      <c r="AT89" s="214"/>
    </row>
    <row r="90" spans="1:53" hidden="1" x14ac:dyDescent="0.2">
      <c r="A90" s="197"/>
      <c r="B90" s="205"/>
      <c r="C90" s="208"/>
      <c r="D90" s="197"/>
      <c r="E90" s="197"/>
      <c r="F90" s="197"/>
      <c r="G90" s="197"/>
      <c r="H90" s="197"/>
      <c r="I90" s="197"/>
      <c r="J90" s="197"/>
      <c r="K90" s="197"/>
      <c r="L90" s="197"/>
      <c r="M90" s="197"/>
      <c r="N90" s="214"/>
      <c r="O90" s="214"/>
      <c r="P90" s="214"/>
      <c r="Q90" s="214"/>
      <c r="R90" s="214"/>
      <c r="S90" s="214"/>
      <c r="T90" s="214"/>
      <c r="U90" s="214"/>
      <c r="V90" s="214"/>
      <c r="W90" s="214"/>
      <c r="X90" s="214"/>
      <c r="Y90" s="214"/>
      <c r="Z90" s="214"/>
      <c r="AA90" s="214"/>
      <c r="AB90" s="214"/>
      <c r="AC90" s="214"/>
      <c r="AD90" s="214"/>
      <c r="AE90" s="214"/>
      <c r="AF90" s="214"/>
      <c r="AG90" s="214"/>
      <c r="AH90" s="214"/>
      <c r="AI90" s="214"/>
      <c r="AJ90" s="214"/>
      <c r="AK90" s="214"/>
      <c r="AL90" s="214"/>
      <c r="AM90" s="214"/>
      <c r="AN90" s="214"/>
      <c r="AO90" s="214"/>
      <c r="AP90" s="214"/>
      <c r="AQ90" s="214"/>
      <c r="AR90" s="214"/>
      <c r="AS90" s="214"/>
      <c r="AT90" s="214"/>
    </row>
    <row r="91" spans="1:53" hidden="1" x14ac:dyDescent="0.2">
      <c r="A91" s="197"/>
      <c r="B91" s="205"/>
      <c r="C91" s="208"/>
      <c r="D91" s="197"/>
      <c r="E91" s="197"/>
      <c r="F91" s="197"/>
      <c r="G91" s="197"/>
      <c r="H91" s="197"/>
      <c r="I91" s="197"/>
      <c r="J91" s="197"/>
      <c r="K91" s="197"/>
      <c r="L91" s="197"/>
      <c r="M91" s="197"/>
      <c r="N91" s="214"/>
      <c r="O91" s="214"/>
      <c r="P91" s="214"/>
      <c r="Q91" s="214"/>
      <c r="R91" s="214"/>
      <c r="S91" s="214"/>
      <c r="T91" s="214"/>
      <c r="U91" s="214"/>
      <c r="V91" s="214"/>
      <c r="W91" s="214"/>
      <c r="X91" s="214"/>
      <c r="Y91" s="214"/>
      <c r="Z91" s="214"/>
      <c r="AA91" s="214"/>
      <c r="AB91" s="214"/>
      <c r="AC91" s="214"/>
      <c r="AD91" s="214"/>
      <c r="AE91" s="214"/>
      <c r="AF91" s="214"/>
      <c r="AG91" s="214"/>
      <c r="AH91" s="214"/>
      <c r="AI91" s="214"/>
      <c r="AJ91" s="214"/>
      <c r="AK91" s="214"/>
      <c r="AL91" s="214"/>
      <c r="AM91" s="214"/>
      <c r="AN91" s="214"/>
      <c r="AO91" s="214"/>
      <c r="AP91" s="214"/>
      <c r="AQ91" s="214"/>
      <c r="AR91" s="214"/>
      <c r="AS91" s="214"/>
      <c r="AT91" s="214"/>
    </row>
    <row r="92" spans="1:53" ht="6" customHeight="1" x14ac:dyDescent="0.2">
      <c r="A92" s="197"/>
      <c r="B92" s="205"/>
      <c r="C92" s="205"/>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row>
    <row r="93" spans="1:53" ht="6" customHeight="1" x14ac:dyDescent="0.2">
      <c r="A93" s="197"/>
      <c r="B93" s="205"/>
      <c r="C93" s="205"/>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row>
    <row r="94" spans="1:53" ht="12" customHeight="1" x14ac:dyDescent="0.2">
      <c r="A94" s="197"/>
      <c r="B94" s="208" t="s">
        <v>841</v>
      </c>
      <c r="C94" s="205"/>
      <c r="D94" s="197"/>
      <c r="E94" s="197"/>
      <c r="F94" s="197"/>
      <c r="G94" s="197"/>
      <c r="H94" s="197"/>
      <c r="I94" s="197"/>
      <c r="J94" s="197"/>
      <c r="K94" s="197"/>
      <c r="L94" s="197"/>
      <c r="M94" s="197"/>
      <c r="N94" s="197"/>
      <c r="O94" s="197"/>
      <c r="P94" s="197"/>
      <c r="Q94" s="197"/>
      <c r="R94" s="197"/>
      <c r="S94" s="197"/>
      <c r="T94" s="197"/>
      <c r="U94" s="197"/>
      <c r="V94" s="197"/>
      <c r="W94" s="197"/>
      <c r="X94" s="222"/>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row>
    <row r="95" spans="1:53" ht="12" customHeight="1" x14ac:dyDescent="0.2">
      <c r="A95" s="197"/>
      <c r="B95" s="205"/>
      <c r="C95" s="207" t="s">
        <v>842</v>
      </c>
      <c r="E95" s="197"/>
      <c r="F95" s="197"/>
      <c r="G95" s="197"/>
      <c r="H95" s="197"/>
      <c r="I95" s="197"/>
      <c r="J95" s="197"/>
      <c r="K95" s="197"/>
      <c r="L95" s="197"/>
      <c r="M95" s="197"/>
      <c r="N95" s="205"/>
      <c r="O95" s="223" t="str">
        <f>IF(【こちらを入力】定期調査報告書!C51="","",【こちらを入力】定期調査報告書!C51)</f>
        <v>□</v>
      </c>
      <c r="P95" s="197" t="s">
        <v>843</v>
      </c>
      <c r="Q95" s="197"/>
      <c r="R95" s="197"/>
      <c r="S95" s="197"/>
      <c r="T95" s="197"/>
      <c r="U95" s="197"/>
      <c r="V95" s="197"/>
      <c r="W95" s="197"/>
      <c r="X95" s="224" t="s">
        <v>844</v>
      </c>
      <c r="Y95" s="223" t="str">
        <f>IF(【こちらを入力】定期調査報告書!F51="","",【こちらを入力】定期調査報告書!F51)</f>
        <v>□</v>
      </c>
      <c r="Z95" s="197" t="s">
        <v>845</v>
      </c>
      <c r="AA95" s="197"/>
      <c r="AB95" s="197"/>
      <c r="AC95" s="197"/>
      <c r="AD95" s="197"/>
      <c r="AE95" s="197"/>
      <c r="AF95" s="197"/>
      <c r="AG95" s="197"/>
      <c r="AH95" s="223" t="str">
        <f>IF(【こちらを入力】定期調査報告書!I51="","",【こちらを入力】定期調査報告書!I51)</f>
        <v>□</v>
      </c>
      <c r="AI95" s="197" t="s">
        <v>846</v>
      </c>
      <c r="AJ95" s="197"/>
      <c r="AK95" s="197"/>
      <c r="AL95" s="197"/>
      <c r="AM95" s="197"/>
      <c r="AN95" s="197"/>
      <c r="AO95" s="197"/>
      <c r="AP95" s="197"/>
      <c r="AQ95" s="197"/>
      <c r="AR95" s="197"/>
      <c r="AS95" s="197"/>
      <c r="AT95" s="197"/>
    </row>
    <row r="96" spans="1:53" ht="12" customHeight="1" x14ac:dyDescent="0.2">
      <c r="A96" s="197"/>
      <c r="B96" s="205"/>
      <c r="C96" s="207" t="s">
        <v>847</v>
      </c>
      <c r="E96" s="197"/>
      <c r="F96" s="197"/>
      <c r="G96" s="197"/>
      <c r="H96" s="197"/>
      <c r="I96" s="197"/>
      <c r="J96" s="197"/>
      <c r="K96" s="197"/>
      <c r="L96" s="197"/>
      <c r="M96" s="197"/>
      <c r="N96" s="205"/>
      <c r="O96" s="649" t="str">
        <f>IF(【こちらを入力】定期調査報告書!D52="","",【こちらを入力】定期調査報告書!D52)</f>
        <v/>
      </c>
      <c r="P96" s="649"/>
      <c r="Q96" s="649"/>
      <c r="R96" s="649"/>
      <c r="S96" s="649"/>
      <c r="T96" s="649"/>
      <c r="U96" s="649"/>
      <c r="V96" s="649"/>
      <c r="W96" s="649"/>
      <c r="X96" s="649"/>
      <c r="Y96" s="649"/>
      <c r="Z96" s="649"/>
      <c r="AA96" s="649"/>
      <c r="AB96" s="649"/>
      <c r="AC96" s="649"/>
      <c r="AD96" s="649"/>
      <c r="AE96" s="649"/>
      <c r="AF96" s="649"/>
      <c r="AG96" s="649"/>
      <c r="AH96" s="649"/>
      <c r="AI96" s="649"/>
      <c r="AJ96" s="649"/>
      <c r="AK96" s="649"/>
      <c r="AL96" s="649"/>
      <c r="AM96" s="649"/>
      <c r="AN96" s="649"/>
      <c r="AO96" s="649"/>
      <c r="AP96" s="649"/>
      <c r="AQ96" s="649"/>
      <c r="AR96" s="649"/>
      <c r="AS96" s="649"/>
      <c r="AT96" s="197"/>
      <c r="BA96" s="225"/>
    </row>
    <row r="97" spans="1:53" ht="13" hidden="1" customHeight="1" x14ac:dyDescent="0.2">
      <c r="A97" s="197"/>
      <c r="B97" s="205"/>
      <c r="C97" s="207"/>
      <c r="E97" s="197"/>
      <c r="F97" s="197"/>
      <c r="G97" s="197"/>
      <c r="H97" s="197"/>
      <c r="I97" s="197"/>
      <c r="J97" s="197"/>
      <c r="K97" s="197"/>
      <c r="L97" s="197"/>
      <c r="M97" s="197"/>
      <c r="N97" s="205"/>
      <c r="O97" s="362"/>
      <c r="P97" s="362"/>
      <c r="Q97" s="362"/>
      <c r="R97" s="362"/>
      <c r="S97" s="362"/>
      <c r="T97" s="362"/>
      <c r="U97" s="362"/>
      <c r="V97" s="362"/>
      <c r="W97" s="362"/>
      <c r="X97" s="362"/>
      <c r="Y97" s="362"/>
      <c r="Z97" s="362"/>
      <c r="AA97" s="362"/>
      <c r="AB97" s="362"/>
      <c r="AC97" s="362"/>
      <c r="AD97" s="362"/>
      <c r="AE97" s="362"/>
      <c r="AF97" s="362"/>
      <c r="AG97" s="362"/>
      <c r="AH97" s="362"/>
      <c r="AI97" s="362"/>
      <c r="AJ97" s="362"/>
      <c r="AK97" s="362"/>
      <c r="AL97" s="362"/>
      <c r="AM97" s="362"/>
      <c r="AN97" s="362"/>
      <c r="AO97" s="362"/>
      <c r="AP97" s="362"/>
      <c r="AQ97" s="362"/>
      <c r="AR97" s="362"/>
      <c r="AS97" s="362"/>
      <c r="AT97" s="197"/>
    </row>
    <row r="98" spans="1:53" ht="13" hidden="1" customHeight="1" x14ac:dyDescent="0.2">
      <c r="A98" s="197"/>
      <c r="B98" s="205"/>
      <c r="C98" s="207"/>
      <c r="E98" s="197"/>
      <c r="F98" s="197"/>
      <c r="G98" s="197"/>
      <c r="H98" s="197"/>
      <c r="I98" s="197"/>
      <c r="J98" s="197"/>
      <c r="K98" s="197"/>
      <c r="L98" s="197"/>
      <c r="M98" s="197"/>
      <c r="N98" s="205"/>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362"/>
      <c r="AS98" s="362"/>
      <c r="AT98" s="197"/>
    </row>
    <row r="99" spans="1:53" ht="13" hidden="1" customHeight="1" x14ac:dyDescent="0.2">
      <c r="A99" s="197"/>
      <c r="B99" s="205"/>
      <c r="C99" s="207"/>
      <c r="E99" s="197"/>
      <c r="F99" s="197"/>
      <c r="G99" s="197"/>
      <c r="H99" s="197"/>
      <c r="I99" s="197"/>
      <c r="J99" s="197"/>
      <c r="K99" s="197"/>
      <c r="L99" s="197"/>
      <c r="M99" s="197"/>
      <c r="N99" s="205"/>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2"/>
      <c r="AL99" s="362"/>
      <c r="AM99" s="362"/>
      <c r="AN99" s="362"/>
      <c r="AO99" s="362"/>
      <c r="AP99" s="362"/>
      <c r="AQ99" s="362"/>
      <c r="AR99" s="362"/>
      <c r="AS99" s="362"/>
      <c r="AT99" s="197"/>
    </row>
    <row r="100" spans="1:53" ht="13" hidden="1" customHeight="1" x14ac:dyDescent="0.2">
      <c r="A100" s="197"/>
      <c r="B100" s="205"/>
      <c r="C100" s="207"/>
      <c r="E100" s="197"/>
      <c r="F100" s="197"/>
      <c r="G100" s="197"/>
      <c r="H100" s="197"/>
      <c r="I100" s="197"/>
      <c r="J100" s="197"/>
      <c r="K100" s="197"/>
      <c r="L100" s="197"/>
      <c r="M100" s="197"/>
      <c r="N100" s="205"/>
      <c r="O100" s="362"/>
      <c r="P100" s="362"/>
      <c r="Q100" s="362"/>
      <c r="R100" s="362"/>
      <c r="S100" s="362"/>
      <c r="T100" s="362"/>
      <c r="U100" s="362"/>
      <c r="V100" s="362"/>
      <c r="W100" s="362"/>
      <c r="X100" s="362"/>
      <c r="Y100" s="362"/>
      <c r="Z100" s="362"/>
      <c r="AA100" s="362"/>
      <c r="AB100" s="362"/>
      <c r="AC100" s="362"/>
      <c r="AD100" s="362"/>
      <c r="AE100" s="362"/>
      <c r="AF100" s="362"/>
      <c r="AG100" s="362"/>
      <c r="AH100" s="362"/>
      <c r="AI100" s="362"/>
      <c r="AJ100" s="362"/>
      <c r="AK100" s="362"/>
      <c r="AL100" s="362"/>
      <c r="AM100" s="362"/>
      <c r="AN100" s="362"/>
      <c r="AO100" s="362"/>
      <c r="AP100" s="362"/>
      <c r="AQ100" s="362"/>
      <c r="AR100" s="362"/>
      <c r="AS100" s="362"/>
      <c r="AT100" s="197"/>
    </row>
    <row r="101" spans="1:53" ht="12" customHeight="1" x14ac:dyDescent="0.2">
      <c r="A101" s="197"/>
      <c r="B101" s="205"/>
      <c r="C101" s="207" t="s">
        <v>848</v>
      </c>
      <c r="E101" s="197"/>
      <c r="F101" s="197"/>
      <c r="G101" s="197"/>
      <c r="H101" s="197"/>
      <c r="I101" s="197"/>
      <c r="J101" s="197"/>
      <c r="K101" s="197"/>
      <c r="L101" s="197"/>
      <c r="M101" s="197"/>
      <c r="N101" s="205"/>
      <c r="O101" s="223" t="str">
        <f>IF(【こちらを入力】定期調査報告書!C53="","",【こちらを入力】定期調査報告書!C53)</f>
        <v>□</v>
      </c>
      <c r="P101" s="226" t="s">
        <v>237</v>
      </c>
      <c r="Q101" s="224" t="s">
        <v>517</v>
      </c>
      <c r="R101" s="650" t="str">
        <f>IF(【こちらを入力】定期調査報告書!E53="","",【こちらを入力】定期調査報告書!E53)</f>
        <v/>
      </c>
      <c r="S101" s="650"/>
      <c r="T101" s="650" t="str">
        <f>IF(【こちらを入力】定期調査報告書!F53="","",【こちらを入力】定期調査報告書!F53)</f>
        <v/>
      </c>
      <c r="U101" s="650"/>
      <c r="V101" s="254" t="s">
        <v>803</v>
      </c>
      <c r="W101" s="650" t="str">
        <f>IF(【こちらを入力】定期調査報告書!H53="","",【こちらを入力】定期調査報告書!H53)</f>
        <v/>
      </c>
      <c r="X101" s="650"/>
      <c r="Y101" s="199" t="s">
        <v>938</v>
      </c>
      <c r="Z101" s="197"/>
      <c r="AA101" s="197"/>
      <c r="AB101" s="197"/>
      <c r="AC101" s="197"/>
      <c r="AD101" s="197"/>
      <c r="AE101" s="197"/>
      <c r="AF101" s="197"/>
      <c r="AG101" s="197"/>
      <c r="AH101" s="223" t="str">
        <f>IF(【こちらを入力】定期調査報告書!K53="","",【こちらを入力】定期調査報告書!K53)</f>
        <v>□</v>
      </c>
      <c r="AI101" s="197" t="s">
        <v>238</v>
      </c>
      <c r="AJ101" s="197"/>
      <c r="AK101" s="197"/>
      <c r="AL101" s="197"/>
      <c r="AM101" s="197"/>
      <c r="AN101" s="197"/>
      <c r="AO101" s="197"/>
      <c r="AP101" s="197"/>
      <c r="AQ101" s="197"/>
      <c r="AR101" s="197"/>
      <c r="AS101" s="197"/>
      <c r="AT101" s="197"/>
    </row>
    <row r="102" spans="1:53" ht="12" customHeight="1" x14ac:dyDescent="0.2">
      <c r="A102" s="197"/>
      <c r="B102" s="205"/>
      <c r="C102" s="207" t="s">
        <v>850</v>
      </c>
      <c r="E102" s="197"/>
      <c r="F102" s="197"/>
      <c r="G102" s="197"/>
      <c r="H102" s="197"/>
      <c r="I102" s="197"/>
      <c r="J102" s="197"/>
      <c r="K102" s="197"/>
      <c r="L102" s="197"/>
      <c r="M102" s="197"/>
      <c r="N102" s="205"/>
      <c r="O102" s="649" t="str">
        <f>IF(【こちらを入力】定期調査報告書!D54="","",【こちらを入力】定期調査報告書!D54)</f>
        <v/>
      </c>
      <c r="P102" s="649"/>
      <c r="Q102" s="649"/>
      <c r="R102" s="649"/>
      <c r="S102" s="649"/>
      <c r="T102" s="649"/>
      <c r="U102" s="649"/>
      <c r="V102" s="649"/>
      <c r="W102" s="649"/>
      <c r="X102" s="649"/>
      <c r="Y102" s="649"/>
      <c r="Z102" s="649"/>
      <c r="AA102" s="649"/>
      <c r="AB102" s="649"/>
      <c r="AC102" s="649"/>
      <c r="AD102" s="649"/>
      <c r="AE102" s="649"/>
      <c r="AF102" s="649"/>
      <c r="AG102" s="649"/>
      <c r="AH102" s="649"/>
      <c r="AI102" s="649"/>
      <c r="AJ102" s="649"/>
      <c r="AK102" s="649"/>
      <c r="AL102" s="649"/>
      <c r="AM102" s="649"/>
      <c r="AN102" s="649"/>
      <c r="AO102" s="649"/>
      <c r="AP102" s="649"/>
      <c r="AQ102" s="649"/>
      <c r="AR102" s="649"/>
      <c r="AS102" s="649"/>
      <c r="AT102" s="197"/>
      <c r="BA102" s="225"/>
    </row>
    <row r="103" spans="1:53" ht="12" hidden="1" customHeight="1" x14ac:dyDescent="0.2">
      <c r="A103" s="197"/>
      <c r="B103" s="205"/>
      <c r="C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197"/>
      <c r="AQ103" s="197"/>
      <c r="AR103" s="197"/>
      <c r="AS103" s="197"/>
      <c r="AT103" s="197"/>
      <c r="BA103" s="225"/>
    </row>
    <row r="104" spans="1:53" ht="4.5" customHeight="1" x14ac:dyDescent="0.2">
      <c r="A104" s="197"/>
      <c r="B104" s="197"/>
      <c r="C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row>
    <row r="105" spans="1:53" ht="4.5" customHeight="1" x14ac:dyDescent="0.2">
      <c r="A105" s="197"/>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row>
    <row r="106" spans="1:53" ht="13" customHeight="1" x14ac:dyDescent="0.2">
      <c r="A106" s="197"/>
      <c r="B106" s="207" t="s">
        <v>851</v>
      </c>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row>
    <row r="107" spans="1:53" ht="13" customHeight="1" x14ac:dyDescent="0.2">
      <c r="A107" s="197"/>
      <c r="B107" s="197"/>
      <c r="C107" s="207" t="s">
        <v>852</v>
      </c>
      <c r="D107" s="197"/>
      <c r="F107" s="197"/>
      <c r="G107" s="197"/>
      <c r="H107" s="197"/>
      <c r="I107" s="197"/>
      <c r="J107" s="197"/>
      <c r="K107" s="197"/>
      <c r="L107" s="197"/>
      <c r="M107" s="197"/>
      <c r="N107" s="197"/>
      <c r="O107" s="197"/>
      <c r="P107" s="197"/>
      <c r="Q107" s="197"/>
      <c r="R107" s="197"/>
      <c r="S107" s="650" t="str">
        <f>IF(【こちらを入力】定期調査報告書!D124="","",【こちらを入力】定期調査報告書!D124)</f>
        <v>令和</v>
      </c>
      <c r="T107" s="650"/>
      <c r="U107" s="651" t="str">
        <f>IF(【こちらを入力】定期調査報告書!E124="","",【こちらを入力】定期調査報告書!E124)</f>
        <v/>
      </c>
      <c r="V107" s="651"/>
      <c r="W107" s="364" t="s">
        <v>803</v>
      </c>
      <c r="X107" s="652" t="str">
        <f>IF(【こちらを入力】定期調査報告書!G124="","",【こちらを入力】定期調査報告書!G124)</f>
        <v/>
      </c>
      <c r="Y107" s="652"/>
      <c r="Z107" s="364" t="s">
        <v>853</v>
      </c>
      <c r="AA107" s="653" t="str">
        <f>IF(【こちらを入力】定期調査報告書!I124="","",【こちらを入力】定期調査報告書!I124)</f>
        <v/>
      </c>
      <c r="AB107" s="653"/>
      <c r="AC107" s="226" t="s">
        <v>805</v>
      </c>
      <c r="AD107" s="197"/>
      <c r="AE107" s="197"/>
      <c r="AF107" s="197"/>
      <c r="AG107" s="197"/>
      <c r="AH107" s="197"/>
      <c r="AI107" s="197"/>
      <c r="AJ107" s="197"/>
      <c r="AK107" s="197"/>
      <c r="AL107" s="205"/>
      <c r="AM107" s="205"/>
      <c r="AN107" s="205"/>
      <c r="AO107" s="205"/>
      <c r="AP107" s="205"/>
      <c r="AQ107" s="205"/>
      <c r="AR107" s="205"/>
      <c r="AS107" s="205"/>
      <c r="AT107" s="205"/>
    </row>
    <row r="108" spans="1:53" ht="13.5" customHeight="1" collapsed="1" x14ac:dyDescent="0.2">
      <c r="A108" s="197"/>
      <c r="B108" s="197"/>
      <c r="C108" s="207" t="s">
        <v>854</v>
      </c>
      <c r="D108" s="197"/>
      <c r="F108" s="197"/>
      <c r="G108" s="197"/>
      <c r="H108" s="197"/>
      <c r="I108" s="197"/>
      <c r="J108" s="197"/>
      <c r="K108" s="197"/>
      <c r="L108" s="197"/>
      <c r="M108" s="197"/>
      <c r="N108" s="197"/>
      <c r="O108" s="223" t="str">
        <f>IF(【こちらを入力】定期調査報告書!C125="","",【こちらを入力】定期調査報告書!C125)</f>
        <v>□</v>
      </c>
      <c r="P108" s="197" t="s">
        <v>855</v>
      </c>
      <c r="Q108" s="197"/>
      <c r="R108" s="197"/>
      <c r="S108" s="650" t="str">
        <f>IF(【こちらを入力】定期調査報告書!D125="","",【こちらを入力】定期調査報告書!D125)</f>
        <v/>
      </c>
      <c r="T108" s="650"/>
      <c r="U108" s="651" t="str">
        <f>IF(【こちらを入力】定期調査報告書!E125="","",【こちらを入力】定期調査報告書!E125)</f>
        <v/>
      </c>
      <c r="V108" s="651"/>
      <c r="W108" s="203" t="s">
        <v>803</v>
      </c>
      <c r="X108" s="652" t="str">
        <f>IF(【こちらを入力】定期調査報告書!G125="","",【こちらを入力】定期調査報告書!G125)</f>
        <v/>
      </c>
      <c r="Y108" s="652"/>
      <c r="Z108" s="203" t="s">
        <v>853</v>
      </c>
      <c r="AA108" s="653" t="str">
        <f>IF(【こちらを入力】定期調査報告書!I125="","",【こちらを入力】定期調査報告書!I125)</f>
        <v/>
      </c>
      <c r="AB108" s="653"/>
      <c r="AC108" s="197" t="s">
        <v>856</v>
      </c>
      <c r="AD108" s="197"/>
      <c r="AE108" s="197"/>
      <c r="AF108" s="197"/>
      <c r="AG108" s="197"/>
      <c r="AH108" s="223" t="str">
        <f>IF(【こちらを入力】定期調査報告書!K125="","",【こちらを入力】定期調査報告書!K125)</f>
        <v/>
      </c>
      <c r="AI108" s="197" t="s">
        <v>857</v>
      </c>
      <c r="AJ108" s="197"/>
      <c r="AK108" s="197"/>
      <c r="AL108" s="227"/>
      <c r="AM108" s="205"/>
      <c r="AN108" s="205"/>
      <c r="AO108" s="205"/>
      <c r="AP108" s="205"/>
      <c r="AQ108" s="205"/>
      <c r="AR108" s="205"/>
      <c r="AS108" s="205"/>
      <c r="AT108" s="205"/>
    </row>
    <row r="109" spans="1:53" ht="13.5" customHeight="1" x14ac:dyDescent="0.2">
      <c r="A109" s="197"/>
      <c r="B109" s="197"/>
      <c r="C109" s="207" t="s">
        <v>858</v>
      </c>
      <c r="D109" s="197"/>
      <c r="F109" s="197"/>
      <c r="G109" s="197"/>
      <c r="H109" s="197"/>
      <c r="I109" s="197"/>
      <c r="J109" s="197"/>
      <c r="K109" s="197"/>
      <c r="L109" s="197"/>
      <c r="M109" s="197"/>
      <c r="N109" s="197"/>
      <c r="O109" s="223" t="str">
        <f>IF(【こちらを入力】定期調査報告書!C126="","",【こちらを入力】定期調査報告書!C126)</f>
        <v>□</v>
      </c>
      <c r="P109" s="197" t="s">
        <v>855</v>
      </c>
      <c r="Q109" s="197"/>
      <c r="R109" s="197"/>
      <c r="S109" s="650" t="str">
        <f>IF(【こちらを入力】定期調査報告書!D126="","",【こちらを入力】定期調査報告書!D126)</f>
        <v/>
      </c>
      <c r="T109" s="650"/>
      <c r="U109" s="651" t="str">
        <f>IF(【こちらを入力】定期調査報告書!E126="","",【こちらを入力】定期調査報告書!E126)</f>
        <v/>
      </c>
      <c r="V109" s="651"/>
      <c r="W109" s="364" t="s">
        <v>803</v>
      </c>
      <c r="X109" s="652" t="str">
        <f>IF(【こちらを入力】定期調査報告書!G126="","",【こちらを入力】定期調査報告書!G126)</f>
        <v/>
      </c>
      <c r="Y109" s="652"/>
      <c r="Z109" s="364" t="s">
        <v>853</v>
      </c>
      <c r="AA109" s="653" t="str">
        <f>IF(【こちらを入力】定期調査報告書!I126="","",【こちらを入力】定期調査報告書!I126)</f>
        <v/>
      </c>
      <c r="AB109" s="653"/>
      <c r="AC109" s="197" t="s">
        <v>856</v>
      </c>
      <c r="AD109" s="197"/>
      <c r="AE109" s="197"/>
      <c r="AF109" s="197"/>
      <c r="AG109" s="197"/>
      <c r="AH109" s="223" t="str">
        <f>IF(【こちらを入力】定期調査報告書!K126="","",【こちらを入力】定期調査報告書!K126)</f>
        <v/>
      </c>
      <c r="AI109" s="197" t="s">
        <v>857</v>
      </c>
      <c r="AJ109" s="197"/>
      <c r="AK109" s="197"/>
      <c r="AL109" s="205"/>
      <c r="AM109" s="205"/>
      <c r="AN109" s="205"/>
      <c r="AO109" s="205"/>
      <c r="AP109" s="205"/>
      <c r="AQ109" s="205"/>
      <c r="AR109" s="205"/>
      <c r="AS109" s="205"/>
      <c r="AT109" s="205"/>
    </row>
    <row r="110" spans="1:53" ht="13.5" customHeight="1" x14ac:dyDescent="0.2">
      <c r="A110" s="197"/>
      <c r="B110" s="197"/>
      <c r="C110" s="207" t="s">
        <v>859</v>
      </c>
      <c r="D110" s="197"/>
      <c r="F110" s="197"/>
      <c r="G110" s="197"/>
      <c r="H110" s="197"/>
      <c r="I110" s="197"/>
      <c r="J110" s="197"/>
      <c r="K110" s="197"/>
      <c r="L110" s="197"/>
      <c r="M110" s="197"/>
      <c r="N110" s="197"/>
      <c r="O110" s="223" t="str">
        <f>IF(【こちらを入力】定期調査報告書!C127="","",【こちらを入力】定期調査報告書!C127)</f>
        <v>□</v>
      </c>
      <c r="P110" s="197" t="s">
        <v>855</v>
      </c>
      <c r="Q110" s="197"/>
      <c r="R110" s="197"/>
      <c r="S110" s="650" t="str">
        <f>IF(【こちらを入力】定期調査報告書!D127="","",【こちらを入力】定期調査報告書!D127)</f>
        <v/>
      </c>
      <c r="T110" s="650"/>
      <c r="U110" s="651" t="str">
        <f>IF(【こちらを入力】定期調査報告書!E127="","",【こちらを入力】定期調査報告書!E127)</f>
        <v/>
      </c>
      <c r="V110" s="651"/>
      <c r="W110" s="364" t="s">
        <v>803</v>
      </c>
      <c r="X110" s="652" t="str">
        <f>IF(【こちらを入力】定期調査報告書!G127="","",【こちらを入力】定期調査報告書!G127)</f>
        <v/>
      </c>
      <c r="Y110" s="652"/>
      <c r="Z110" s="364" t="s">
        <v>853</v>
      </c>
      <c r="AA110" s="653" t="str">
        <f>IF(【こちらを入力】定期調査報告書!I127="","",【こちらを入力】定期調査報告書!I127)</f>
        <v/>
      </c>
      <c r="AB110" s="653"/>
      <c r="AC110" s="197" t="s">
        <v>856</v>
      </c>
      <c r="AD110" s="197"/>
      <c r="AE110" s="197"/>
      <c r="AF110" s="197"/>
      <c r="AG110" s="197"/>
      <c r="AH110" s="223" t="str">
        <f>IF(【こちらを入力】定期調査報告書!K127="","",【こちらを入力】定期調査報告書!K127)</f>
        <v/>
      </c>
      <c r="AI110" s="197" t="s">
        <v>857</v>
      </c>
      <c r="AJ110" s="197"/>
      <c r="AK110" s="197"/>
      <c r="AL110" s="205"/>
      <c r="AM110" s="205"/>
      <c r="AN110" s="205"/>
      <c r="AO110" s="205"/>
      <c r="AP110" s="205"/>
      <c r="AQ110" s="205"/>
      <c r="AR110" s="205"/>
      <c r="AS110" s="205"/>
      <c r="AT110" s="205"/>
    </row>
    <row r="111" spans="1:53" ht="14.15" customHeight="1" x14ac:dyDescent="0.2">
      <c r="A111" s="197"/>
      <c r="B111" s="197"/>
      <c r="C111" s="207" t="s">
        <v>860</v>
      </c>
      <c r="D111" s="197"/>
      <c r="F111" s="197"/>
      <c r="G111" s="197"/>
      <c r="H111" s="197"/>
      <c r="I111" s="197"/>
      <c r="J111" s="197"/>
      <c r="K111" s="197"/>
      <c r="L111" s="197"/>
      <c r="M111" s="197"/>
      <c r="N111" s="197"/>
      <c r="O111" s="223" t="str">
        <f>IF(【こちらを入力】定期調査報告書!C128="","",【こちらを入力】定期調査報告書!C128)</f>
        <v>□</v>
      </c>
      <c r="P111" s="197" t="s">
        <v>855</v>
      </c>
      <c r="Q111" s="197"/>
      <c r="R111" s="197"/>
      <c r="S111" s="650" t="str">
        <f>IF(【こちらを入力】定期調査報告書!D128="","",【こちらを入力】定期調査報告書!D128)</f>
        <v/>
      </c>
      <c r="T111" s="650"/>
      <c r="U111" s="651" t="str">
        <f>IF(【こちらを入力】定期調査報告書!E128="","",【こちらを入力】定期調査報告書!E128)</f>
        <v/>
      </c>
      <c r="V111" s="651"/>
      <c r="W111" s="364" t="s">
        <v>803</v>
      </c>
      <c r="X111" s="652" t="str">
        <f>IF(【こちらを入力】定期調査報告書!G128="","",【こちらを入力】定期調査報告書!G128)</f>
        <v/>
      </c>
      <c r="Y111" s="652"/>
      <c r="Z111" s="364" t="s">
        <v>853</v>
      </c>
      <c r="AA111" s="653" t="str">
        <f>IF(【こちらを入力】定期調査報告書!I128="","",【こちらを入力】定期調査報告書!I128)</f>
        <v/>
      </c>
      <c r="AB111" s="653"/>
      <c r="AC111" s="197" t="s">
        <v>856</v>
      </c>
      <c r="AD111" s="197"/>
      <c r="AE111" s="197"/>
      <c r="AF111" s="197"/>
      <c r="AG111" s="197"/>
      <c r="AH111" s="223" t="str">
        <f>IF(【こちらを入力】定期調査報告書!K128="","",【こちらを入力】定期調査報告書!K128)</f>
        <v/>
      </c>
      <c r="AI111" s="197" t="s">
        <v>857</v>
      </c>
      <c r="AJ111" s="197"/>
      <c r="AK111" s="197"/>
      <c r="AL111" s="205"/>
      <c r="AM111" s="205"/>
      <c r="AN111" s="205"/>
      <c r="AO111" s="205"/>
      <c r="AP111" s="205"/>
      <c r="AQ111" s="205"/>
      <c r="AR111" s="205"/>
      <c r="AS111" s="205"/>
      <c r="AT111" s="205"/>
    </row>
    <row r="112" spans="1:53" ht="4.5" customHeight="1" x14ac:dyDescent="0.2">
      <c r="A112" s="200"/>
      <c r="B112" s="200"/>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row>
    <row r="113" spans="1:55" ht="4.5" customHeight="1" x14ac:dyDescent="0.2">
      <c r="A113" s="200"/>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row>
    <row r="114" spans="1:55" ht="13" customHeight="1" x14ac:dyDescent="0.2">
      <c r="A114" s="200"/>
      <c r="B114" s="228" t="s">
        <v>861</v>
      </c>
      <c r="C114" s="229"/>
      <c r="D114" s="229"/>
      <c r="E114" s="229"/>
      <c r="F114" s="229"/>
      <c r="G114" s="229"/>
      <c r="H114" s="229"/>
      <c r="I114" s="229"/>
      <c r="J114" s="229"/>
      <c r="K114" s="229"/>
      <c r="L114" s="229"/>
      <c r="M114" s="229"/>
      <c r="N114" s="229"/>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c r="AO114" s="200"/>
      <c r="AP114" s="200"/>
      <c r="AQ114" s="200"/>
      <c r="AR114" s="200"/>
      <c r="AS114" s="200"/>
      <c r="AT114" s="200"/>
    </row>
    <row r="115" spans="1:55" ht="13" customHeight="1" x14ac:dyDescent="0.2">
      <c r="A115" s="200"/>
      <c r="B115" s="229"/>
      <c r="C115" s="228" t="s">
        <v>862</v>
      </c>
      <c r="E115" s="229"/>
      <c r="F115" s="229"/>
      <c r="G115" s="229"/>
      <c r="H115" s="229"/>
      <c r="I115" s="229"/>
      <c r="J115" s="229"/>
      <c r="K115" s="229"/>
      <c r="L115" s="205"/>
      <c r="M115" s="205"/>
      <c r="N115" s="205"/>
      <c r="O115" s="223" t="str">
        <f>IF(【こちらを入力】定期調査報告書!D166="","",【こちらを入力】定期調査報告書!D166)</f>
        <v>□</v>
      </c>
      <c r="P115" s="200" t="s">
        <v>237</v>
      </c>
      <c r="Q115" s="200"/>
      <c r="R115" s="223" t="str">
        <f>IF(【こちらを入力】定期調査報告書!F166="","",【こちらを入力】定期調査報告書!F166)</f>
        <v>□</v>
      </c>
      <c r="S115" s="200" t="s">
        <v>238</v>
      </c>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row>
    <row r="116" spans="1:55" ht="13.5" customHeight="1" x14ac:dyDescent="0.2">
      <c r="A116" s="200"/>
      <c r="B116" s="229"/>
      <c r="C116" s="228" t="s">
        <v>863</v>
      </c>
      <c r="E116" s="229"/>
      <c r="F116" s="229"/>
      <c r="G116" s="229"/>
      <c r="H116" s="229"/>
      <c r="I116" s="229"/>
      <c r="J116" s="229"/>
      <c r="K116" s="229"/>
      <c r="L116" s="205"/>
      <c r="M116" s="205"/>
      <c r="N116" s="205"/>
      <c r="O116" s="252" t="str">
        <f>IF(【こちらを入力】定期調査報告書!D167="","",【こちらを入力】定期調査報告書!D167)</f>
        <v>□</v>
      </c>
      <c r="P116" s="200" t="s">
        <v>237</v>
      </c>
      <c r="Q116" s="200"/>
      <c r="R116" s="252" t="str">
        <f>IF(【こちらを入力】定期調査報告書!F167="","",【こちらを入力】定期調査報告書!F167)</f>
        <v>□</v>
      </c>
      <c r="S116" s="200" t="s">
        <v>238</v>
      </c>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c r="AT116" s="200"/>
      <c r="AZ116" s="230"/>
      <c r="BA116" s="231"/>
      <c r="BB116" s="231"/>
      <c r="BC116" s="231"/>
    </row>
    <row r="117" spans="1:55" ht="13.5" customHeight="1" x14ac:dyDescent="0.2">
      <c r="A117" s="200"/>
      <c r="B117" s="229"/>
      <c r="C117" s="228" t="s">
        <v>864</v>
      </c>
      <c r="E117" s="229"/>
      <c r="F117" s="229"/>
      <c r="G117" s="229"/>
      <c r="H117" s="229"/>
      <c r="I117" s="229"/>
      <c r="J117" s="229"/>
      <c r="K117" s="229"/>
      <c r="L117" s="229"/>
      <c r="M117" s="229"/>
      <c r="N117" s="205"/>
      <c r="O117" s="658" t="str">
        <f>IF(【こちらを入力】定期調査報告書!D132="","",【こちらを入力】定期調査報告書!D132)</f>
        <v/>
      </c>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659"/>
      <c r="AK117" s="659"/>
      <c r="AL117" s="659"/>
      <c r="AM117" s="659"/>
      <c r="AN117" s="659"/>
      <c r="AO117" s="659"/>
      <c r="AP117" s="659"/>
      <c r="AQ117" s="659"/>
      <c r="AR117" s="659"/>
      <c r="AS117" s="660"/>
      <c r="AT117" s="200"/>
      <c r="AZ117" s="230"/>
    </row>
    <row r="118" spans="1:55" ht="13.5" customHeight="1" x14ac:dyDescent="0.2">
      <c r="A118" s="200"/>
      <c r="B118" s="229"/>
      <c r="C118" s="205"/>
      <c r="D118" s="228"/>
      <c r="E118" s="229"/>
      <c r="F118" s="229"/>
      <c r="G118" s="229"/>
      <c r="H118" s="229"/>
      <c r="I118" s="229"/>
      <c r="J118" s="229"/>
      <c r="K118" s="229"/>
      <c r="L118" s="229"/>
      <c r="M118" s="229"/>
      <c r="N118" s="205"/>
      <c r="O118" s="675" t="str">
        <f>IF(【こちらを入力】定期調査報告書!D136="","",【こちらを入力】定期調査報告書!D136)</f>
        <v/>
      </c>
      <c r="P118" s="641"/>
      <c r="Q118" s="641"/>
      <c r="R118" s="641"/>
      <c r="S118" s="641"/>
      <c r="T118" s="641"/>
      <c r="U118" s="641"/>
      <c r="V118" s="641"/>
      <c r="W118" s="641"/>
      <c r="X118" s="641"/>
      <c r="Y118" s="641"/>
      <c r="Z118" s="641"/>
      <c r="AA118" s="641"/>
      <c r="AB118" s="641"/>
      <c r="AC118" s="641"/>
      <c r="AD118" s="641"/>
      <c r="AE118" s="641"/>
      <c r="AF118" s="641"/>
      <c r="AG118" s="641"/>
      <c r="AH118" s="641"/>
      <c r="AI118" s="641"/>
      <c r="AJ118" s="641"/>
      <c r="AK118" s="641"/>
      <c r="AL118" s="641"/>
      <c r="AM118" s="641"/>
      <c r="AN118" s="641"/>
      <c r="AO118" s="641"/>
      <c r="AP118" s="641"/>
      <c r="AQ118" s="641"/>
      <c r="AR118" s="641"/>
      <c r="AS118" s="676"/>
      <c r="AT118" s="200"/>
      <c r="AZ118" s="230"/>
    </row>
    <row r="119" spans="1:55" ht="13.5" customHeight="1" x14ac:dyDescent="0.2">
      <c r="A119" s="200"/>
      <c r="B119" s="229"/>
      <c r="C119" s="205"/>
      <c r="D119" s="228"/>
      <c r="E119" s="229"/>
      <c r="F119" s="229"/>
      <c r="G119" s="229"/>
      <c r="H119" s="229"/>
      <c r="I119" s="229"/>
      <c r="J119" s="229"/>
      <c r="K119" s="229"/>
      <c r="L119" s="229"/>
      <c r="M119" s="229"/>
      <c r="N119" s="205"/>
      <c r="O119" s="675" t="str">
        <f>IF(【こちらを入力】定期調査報告書!D140="","",【こちらを入力】定期調査報告書!D140)</f>
        <v/>
      </c>
      <c r="P119" s="641"/>
      <c r="Q119" s="641"/>
      <c r="R119" s="641"/>
      <c r="S119" s="641"/>
      <c r="T119" s="641"/>
      <c r="U119" s="641"/>
      <c r="V119" s="641"/>
      <c r="W119" s="641"/>
      <c r="X119" s="641"/>
      <c r="Y119" s="641"/>
      <c r="Z119" s="641"/>
      <c r="AA119" s="641"/>
      <c r="AB119" s="641"/>
      <c r="AC119" s="641"/>
      <c r="AD119" s="641"/>
      <c r="AE119" s="641"/>
      <c r="AF119" s="641"/>
      <c r="AG119" s="641"/>
      <c r="AH119" s="641"/>
      <c r="AI119" s="641"/>
      <c r="AJ119" s="641"/>
      <c r="AK119" s="641"/>
      <c r="AL119" s="641"/>
      <c r="AM119" s="641"/>
      <c r="AN119" s="641"/>
      <c r="AO119" s="641"/>
      <c r="AP119" s="641"/>
      <c r="AQ119" s="641"/>
      <c r="AR119" s="641"/>
      <c r="AS119" s="676"/>
      <c r="AT119" s="200"/>
      <c r="AZ119" s="230"/>
    </row>
    <row r="120" spans="1:55" ht="13.5" customHeight="1" x14ac:dyDescent="0.2">
      <c r="A120" s="200"/>
      <c r="B120" s="229"/>
      <c r="C120" s="205"/>
      <c r="D120" s="228"/>
      <c r="E120" s="229"/>
      <c r="F120" s="229"/>
      <c r="G120" s="229"/>
      <c r="H120" s="229"/>
      <c r="I120" s="229"/>
      <c r="J120" s="229"/>
      <c r="K120" s="229"/>
      <c r="L120" s="229"/>
      <c r="M120" s="229"/>
      <c r="N120" s="205"/>
      <c r="O120" s="675" t="str">
        <f>IF(【こちらを入力】定期調査報告書!D144="","",【こちらを入力】定期調査報告書!D144)</f>
        <v/>
      </c>
      <c r="P120" s="641"/>
      <c r="Q120" s="641"/>
      <c r="R120" s="641"/>
      <c r="S120" s="641"/>
      <c r="T120" s="641"/>
      <c r="U120" s="641"/>
      <c r="V120" s="641"/>
      <c r="W120" s="641"/>
      <c r="X120" s="641"/>
      <c r="Y120" s="641"/>
      <c r="Z120" s="641"/>
      <c r="AA120" s="641"/>
      <c r="AB120" s="641"/>
      <c r="AC120" s="641"/>
      <c r="AD120" s="641"/>
      <c r="AE120" s="641"/>
      <c r="AF120" s="641"/>
      <c r="AG120" s="641"/>
      <c r="AH120" s="641"/>
      <c r="AI120" s="641"/>
      <c r="AJ120" s="641"/>
      <c r="AK120" s="641"/>
      <c r="AL120" s="641"/>
      <c r="AM120" s="641"/>
      <c r="AN120" s="641"/>
      <c r="AO120" s="641"/>
      <c r="AP120" s="641"/>
      <c r="AQ120" s="641"/>
      <c r="AR120" s="641"/>
      <c r="AS120" s="676"/>
      <c r="AT120" s="200"/>
      <c r="AZ120" s="230"/>
    </row>
    <row r="121" spans="1:55" ht="13.5" customHeight="1" x14ac:dyDescent="0.2">
      <c r="A121" s="200"/>
      <c r="B121" s="229"/>
      <c r="C121" s="205"/>
      <c r="D121" s="228"/>
      <c r="E121" s="229"/>
      <c r="F121" s="229"/>
      <c r="G121" s="229"/>
      <c r="H121" s="229"/>
      <c r="I121" s="229"/>
      <c r="J121" s="229"/>
      <c r="K121" s="229"/>
      <c r="L121" s="229"/>
      <c r="M121" s="229"/>
      <c r="N121" s="205"/>
      <c r="O121" s="675"/>
      <c r="P121" s="641"/>
      <c r="Q121" s="641"/>
      <c r="R121" s="641"/>
      <c r="S121" s="641"/>
      <c r="T121" s="641"/>
      <c r="U121" s="641"/>
      <c r="V121" s="641"/>
      <c r="W121" s="641"/>
      <c r="X121" s="641"/>
      <c r="Y121" s="641"/>
      <c r="Z121" s="641"/>
      <c r="AA121" s="641"/>
      <c r="AB121" s="641"/>
      <c r="AC121" s="641"/>
      <c r="AD121" s="641"/>
      <c r="AE121" s="641"/>
      <c r="AF121" s="641"/>
      <c r="AG121" s="641"/>
      <c r="AH121" s="641"/>
      <c r="AI121" s="641"/>
      <c r="AJ121" s="641"/>
      <c r="AK121" s="641"/>
      <c r="AL121" s="641"/>
      <c r="AM121" s="641"/>
      <c r="AN121" s="641"/>
      <c r="AO121" s="641"/>
      <c r="AP121" s="641"/>
      <c r="AQ121" s="641"/>
      <c r="AR121" s="641"/>
      <c r="AS121" s="676"/>
      <c r="AT121" s="200"/>
      <c r="AZ121" s="230"/>
    </row>
    <row r="122" spans="1:55" ht="13.5" customHeight="1" x14ac:dyDescent="0.2">
      <c r="A122" s="200"/>
      <c r="B122" s="229"/>
      <c r="C122" s="205"/>
      <c r="D122" s="228"/>
      <c r="E122" s="229"/>
      <c r="F122" s="229"/>
      <c r="G122" s="229"/>
      <c r="H122" s="229"/>
      <c r="I122" s="229"/>
      <c r="J122" s="229"/>
      <c r="K122" s="229"/>
      <c r="L122" s="229"/>
      <c r="M122" s="229"/>
      <c r="N122" s="205"/>
      <c r="O122" s="677" t="str">
        <f>IF(【こちらを入力】定期調査報告書!D152="","",【こちらを入力】定期調査報告書!D152)</f>
        <v/>
      </c>
      <c r="P122" s="678"/>
      <c r="Q122" s="678"/>
      <c r="R122" s="678"/>
      <c r="S122" s="678"/>
      <c r="T122" s="678"/>
      <c r="U122" s="678"/>
      <c r="V122" s="678"/>
      <c r="W122" s="678"/>
      <c r="X122" s="678"/>
      <c r="Y122" s="678"/>
      <c r="Z122" s="678"/>
      <c r="AA122" s="678"/>
      <c r="AB122" s="678"/>
      <c r="AC122" s="678"/>
      <c r="AD122" s="678"/>
      <c r="AE122" s="678"/>
      <c r="AF122" s="678"/>
      <c r="AG122" s="678"/>
      <c r="AH122" s="678"/>
      <c r="AI122" s="678"/>
      <c r="AJ122" s="678"/>
      <c r="AK122" s="678"/>
      <c r="AL122" s="678"/>
      <c r="AM122" s="678"/>
      <c r="AN122" s="678"/>
      <c r="AO122" s="678"/>
      <c r="AP122" s="678"/>
      <c r="AQ122" s="678"/>
      <c r="AR122" s="678"/>
      <c r="AS122" s="679"/>
      <c r="AT122" s="200"/>
      <c r="AZ122" s="230"/>
    </row>
    <row r="123" spans="1:55" ht="13.5" customHeight="1" thickBot="1" x14ac:dyDescent="0.25">
      <c r="A123" s="197"/>
      <c r="B123" s="205"/>
      <c r="C123" s="228" t="s">
        <v>865</v>
      </c>
      <c r="E123" s="229"/>
      <c r="F123" s="229"/>
      <c r="G123" s="229"/>
      <c r="H123" s="229"/>
      <c r="I123" s="229"/>
      <c r="J123" s="229"/>
      <c r="K123" s="229"/>
      <c r="L123" s="205"/>
      <c r="M123" s="205"/>
      <c r="N123" s="205"/>
      <c r="O123" s="253" t="str">
        <f>IF(【こちらを入力】定期調査報告書!D168="","",【こちらを入力】定期調査報告書!D168)</f>
        <v>□</v>
      </c>
      <c r="P123" s="200" t="s">
        <v>866</v>
      </c>
      <c r="Q123" s="200"/>
      <c r="R123" s="200"/>
      <c r="S123" s="200"/>
      <c r="T123" s="253" t="str">
        <f>IF(【こちらを入力】定期調査報告書!F168="","",【こちらを入力】定期調査報告書!F168)</f>
        <v>□</v>
      </c>
      <c r="U123" s="670" t="s">
        <v>867</v>
      </c>
      <c r="V123" s="671"/>
      <c r="W123" s="671"/>
      <c r="X123" s="671"/>
      <c r="Y123" s="671"/>
      <c r="Z123" s="651" t="str">
        <f>IF(【こちらを入力】定期調査報告書!H168="","",【こちらを入力】定期調査報告書!H168)</f>
        <v/>
      </c>
      <c r="AA123" s="651"/>
      <c r="AB123" s="651" t="str">
        <f>IF(【こちらを入力】定期調査報告書!I168="","",【こちらを入力】定期調査報告書!I168)</f>
        <v/>
      </c>
      <c r="AC123" s="651"/>
      <c r="AD123" s="232" t="s">
        <v>803</v>
      </c>
      <c r="AE123" s="651" t="str">
        <f>IF(【こちらを入力】定期調査報告書!K168="","",【こちらを入力】定期調査報告書!K168)</f>
        <v/>
      </c>
      <c r="AF123" s="651"/>
      <c r="AG123" s="200" t="s">
        <v>849</v>
      </c>
      <c r="AH123" s="200"/>
      <c r="AI123" s="200"/>
      <c r="AJ123" s="200"/>
      <c r="AK123" s="200"/>
      <c r="AL123" s="200"/>
      <c r="AM123" s="200"/>
      <c r="AN123" s="200"/>
      <c r="AO123" s="200"/>
      <c r="AP123" s="200"/>
      <c r="AQ123" s="200"/>
      <c r="AR123" s="233"/>
      <c r="AS123" s="233"/>
      <c r="AT123" s="200"/>
      <c r="AZ123" s="230"/>
    </row>
    <row r="124" spans="1:55" ht="13.5" customHeight="1" thickBot="1" x14ac:dyDescent="0.25">
      <c r="A124" s="197"/>
      <c r="B124" s="205"/>
      <c r="C124" s="229"/>
      <c r="D124" s="229"/>
      <c r="E124" s="229"/>
      <c r="F124" s="229"/>
      <c r="G124" s="229"/>
      <c r="H124" s="229"/>
      <c r="I124" s="229"/>
      <c r="J124" s="229"/>
      <c r="K124" s="229"/>
      <c r="L124" s="205"/>
      <c r="M124" s="205"/>
      <c r="N124" s="205"/>
      <c r="O124" s="223" t="str">
        <f>IF(【こちらを入力】定期調査報告書!D169="","",【こちらを入力】定期調査報告書!D169)</f>
        <v>□</v>
      </c>
      <c r="P124" s="200" t="s">
        <v>868</v>
      </c>
      <c r="Q124" s="200"/>
      <c r="R124" s="200"/>
      <c r="S124" s="200"/>
      <c r="T124" s="200"/>
      <c r="U124" s="200"/>
      <c r="V124" s="200"/>
      <c r="W124" s="234" t="s">
        <v>869</v>
      </c>
      <c r="X124" s="661"/>
      <c r="Y124" s="662"/>
      <c r="Z124" s="662"/>
      <c r="AA124" s="662"/>
      <c r="AB124" s="662"/>
      <c r="AC124" s="662"/>
      <c r="AD124" s="662"/>
      <c r="AE124" s="662"/>
      <c r="AF124" s="662"/>
      <c r="AG124" s="662"/>
      <c r="AH124" s="662"/>
      <c r="AI124" s="662"/>
      <c r="AJ124" s="662"/>
      <c r="AK124" s="662"/>
      <c r="AL124" s="662"/>
      <c r="AM124" s="662"/>
      <c r="AN124" s="662"/>
      <c r="AO124" s="662"/>
      <c r="AP124" s="662"/>
      <c r="AQ124" s="662"/>
      <c r="AR124" s="663"/>
      <c r="AS124" s="235"/>
      <c r="AT124" s="235"/>
      <c r="AZ124" s="230"/>
    </row>
    <row r="125" spans="1:55" ht="6" customHeight="1" x14ac:dyDescent="0.2">
      <c r="A125" s="200"/>
      <c r="B125" s="200"/>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Z125" s="230"/>
    </row>
    <row r="126" spans="1:55" ht="5.25" customHeight="1" x14ac:dyDescent="0.2">
      <c r="A126" s="200"/>
      <c r="B126" s="200"/>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0"/>
      <c r="AK126" s="200"/>
      <c r="AL126" s="200"/>
      <c r="AM126" s="200"/>
      <c r="AN126" s="200"/>
      <c r="AO126" s="200"/>
      <c r="AP126" s="200"/>
      <c r="AQ126" s="200"/>
      <c r="AR126" s="200"/>
      <c r="AS126" s="200"/>
      <c r="AT126" s="200"/>
      <c r="AZ126" s="230"/>
    </row>
    <row r="127" spans="1:55" ht="12" hidden="1" customHeight="1" x14ac:dyDescent="0.2">
      <c r="A127" s="197"/>
      <c r="B127" s="197"/>
      <c r="C127" s="197"/>
      <c r="D127" s="197"/>
      <c r="E127" s="197"/>
      <c r="F127" s="197"/>
      <c r="G127" s="197"/>
      <c r="H127" s="197"/>
      <c r="I127" s="197"/>
      <c r="J127" s="197"/>
      <c r="K127" s="197"/>
      <c r="L127" s="197"/>
      <c r="M127" s="197"/>
      <c r="N127" s="197"/>
      <c r="O127" s="197"/>
      <c r="P127" s="197"/>
      <c r="Q127" s="197"/>
      <c r="R127" s="197"/>
      <c r="S127" s="197"/>
      <c r="T127" s="197"/>
      <c r="U127" s="197"/>
      <c r="V127" s="197"/>
      <c r="W127" s="197"/>
      <c r="X127" s="197"/>
      <c r="Y127" s="197"/>
      <c r="Z127" s="197"/>
      <c r="AA127" s="197"/>
      <c r="AB127" s="197"/>
      <c r="AC127" s="197"/>
      <c r="AD127" s="197"/>
      <c r="AE127" s="197"/>
      <c r="AF127" s="197"/>
      <c r="AG127" s="197"/>
      <c r="AH127" s="197"/>
      <c r="AI127" s="197"/>
      <c r="AJ127" s="197"/>
      <c r="AK127" s="197"/>
      <c r="AL127" s="197"/>
      <c r="AM127" s="197"/>
      <c r="AN127" s="197"/>
      <c r="AO127" s="197"/>
      <c r="AP127" s="197"/>
      <c r="AQ127" s="197"/>
      <c r="AR127" s="197"/>
      <c r="AS127" s="197"/>
      <c r="AT127" s="197"/>
      <c r="AZ127" s="230"/>
    </row>
    <row r="128" spans="1:55" ht="12" hidden="1" customHeight="1" x14ac:dyDescent="0.2">
      <c r="A128" s="197"/>
      <c r="B128" s="236"/>
      <c r="C128" s="236"/>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6"/>
      <c r="Z128" s="236"/>
      <c r="AA128" s="236"/>
      <c r="AB128" s="236"/>
      <c r="AC128" s="236"/>
      <c r="AD128" s="236"/>
      <c r="AE128" s="236"/>
      <c r="AF128" s="236"/>
      <c r="AG128" s="236"/>
      <c r="AH128" s="236"/>
      <c r="AI128" s="236"/>
      <c r="AJ128" s="236"/>
      <c r="AK128" s="236"/>
      <c r="AL128" s="236"/>
      <c r="AM128" s="236"/>
      <c r="AN128" s="236"/>
      <c r="AO128" s="236"/>
      <c r="AP128" s="236"/>
      <c r="AQ128" s="236"/>
      <c r="AR128" s="236"/>
      <c r="AS128" s="236"/>
      <c r="AT128" s="236"/>
      <c r="AZ128" s="230"/>
    </row>
    <row r="129" spans="1:67" ht="12" hidden="1" customHeight="1" x14ac:dyDescent="0.2">
      <c r="A129" s="197"/>
      <c r="B129" s="197"/>
      <c r="C129" s="197"/>
      <c r="D129" s="197"/>
      <c r="E129" s="197"/>
      <c r="F129" s="197"/>
      <c r="G129" s="197"/>
      <c r="H129" s="197"/>
      <c r="I129" s="197"/>
      <c r="J129" s="197"/>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97"/>
      <c r="AP129" s="197"/>
      <c r="AQ129" s="197"/>
      <c r="AR129" s="197"/>
      <c r="AS129" s="197"/>
      <c r="AT129" s="197"/>
      <c r="AZ129" s="230"/>
    </row>
    <row r="130" spans="1:67" ht="12" hidden="1" customHeight="1" x14ac:dyDescent="0.2">
      <c r="A130" s="197"/>
      <c r="B130" s="197"/>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Z130" s="230"/>
    </row>
    <row r="131" spans="1:67" ht="12" hidden="1" customHeight="1" x14ac:dyDescent="0.2">
      <c r="A131" s="197"/>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197"/>
      <c r="AZ131" s="230"/>
    </row>
    <row r="132" spans="1:67" ht="12.75" hidden="1" customHeight="1" x14ac:dyDescent="0.2">
      <c r="A132" s="197"/>
      <c r="B132" s="197"/>
      <c r="C132" s="197"/>
      <c r="D132" s="197"/>
      <c r="E132" s="197"/>
      <c r="F132" s="197"/>
      <c r="G132" s="197"/>
      <c r="H132" s="197"/>
      <c r="I132" s="197"/>
      <c r="J132" s="197"/>
      <c r="K132" s="197"/>
      <c r="L132" s="197"/>
      <c r="M132" s="197"/>
      <c r="N132" s="197"/>
      <c r="O132" s="197"/>
      <c r="P132" s="197"/>
      <c r="Q132" s="197"/>
      <c r="R132" s="197"/>
      <c r="S132" s="197"/>
      <c r="T132" s="197"/>
      <c r="U132" s="197"/>
      <c r="V132" s="197"/>
      <c r="W132" s="197"/>
      <c r="X132" s="197"/>
      <c r="Y132" s="197"/>
      <c r="Z132" s="197"/>
      <c r="AA132" s="197"/>
      <c r="AB132" s="197"/>
      <c r="AC132" s="197"/>
      <c r="AD132" s="197"/>
      <c r="AE132" s="197"/>
      <c r="AF132" s="197"/>
      <c r="AG132" s="197"/>
      <c r="AH132" s="197"/>
      <c r="AI132" s="197"/>
      <c r="AJ132" s="197"/>
      <c r="AK132" s="197"/>
      <c r="AL132" s="197"/>
      <c r="AM132" s="197"/>
      <c r="AN132" s="197"/>
      <c r="AO132" s="197"/>
      <c r="AP132" s="197"/>
      <c r="AQ132" s="197"/>
      <c r="AR132" s="197"/>
      <c r="AS132" s="197"/>
      <c r="AT132" s="197"/>
      <c r="AZ132" s="230"/>
    </row>
    <row r="133" spans="1:67" ht="14.15" customHeight="1" x14ac:dyDescent="0.2">
      <c r="A133" s="197"/>
      <c r="B133" s="647" t="s">
        <v>871</v>
      </c>
      <c r="C133" s="647"/>
      <c r="D133" s="647"/>
      <c r="E133" s="647"/>
      <c r="F133" s="647"/>
      <c r="G133" s="647"/>
      <c r="H133" s="647"/>
      <c r="I133" s="647"/>
      <c r="J133" s="647"/>
      <c r="K133" s="647"/>
      <c r="L133" s="647"/>
      <c r="M133" s="647"/>
      <c r="N133" s="647"/>
      <c r="O133" s="647"/>
      <c r="P133" s="647"/>
      <c r="Q133" s="647"/>
      <c r="R133" s="647"/>
      <c r="S133" s="647"/>
      <c r="T133" s="647"/>
      <c r="U133" s="647"/>
      <c r="V133" s="647"/>
      <c r="W133" s="647"/>
      <c r="X133" s="647"/>
      <c r="Y133" s="647"/>
      <c r="Z133" s="647"/>
      <c r="AA133" s="647"/>
      <c r="AB133" s="647"/>
      <c r="AC133" s="647"/>
      <c r="AD133" s="647"/>
      <c r="AE133" s="647"/>
      <c r="AF133" s="647"/>
      <c r="AG133" s="647"/>
      <c r="AH133" s="647"/>
      <c r="AI133" s="647"/>
      <c r="AJ133" s="647"/>
      <c r="AK133" s="647"/>
      <c r="AL133" s="647"/>
      <c r="AM133" s="647"/>
      <c r="AN133" s="647"/>
      <c r="AO133" s="647"/>
      <c r="AP133" s="647"/>
      <c r="AQ133" s="647"/>
      <c r="AR133" s="647"/>
      <c r="AS133" s="647"/>
      <c r="AT133" s="647"/>
      <c r="AU133" s="425"/>
      <c r="AZ133" s="230"/>
    </row>
    <row r="134" spans="1:67" s="198" customFormat="1" ht="14.15" customHeight="1" x14ac:dyDescent="0.2">
      <c r="A134" s="197"/>
      <c r="B134" s="197" t="s">
        <v>872</v>
      </c>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c r="AG134" s="237"/>
      <c r="AH134" s="237"/>
      <c r="AI134" s="197"/>
      <c r="AJ134" s="197"/>
      <c r="AK134" s="197"/>
      <c r="AL134" s="197"/>
      <c r="AM134" s="197"/>
      <c r="AN134" s="197"/>
      <c r="AO134" s="197"/>
      <c r="AP134" s="197"/>
      <c r="AQ134" s="197"/>
      <c r="AR134" s="197"/>
      <c r="AS134" s="197"/>
      <c r="AT134" s="197"/>
      <c r="AU134" s="423"/>
      <c r="AZ134" s="230"/>
      <c r="BA134" s="199"/>
      <c r="BB134" s="199"/>
      <c r="BC134" s="199"/>
      <c r="BD134" s="199"/>
      <c r="BE134" s="199"/>
      <c r="BF134" s="199"/>
      <c r="BG134" s="199"/>
      <c r="BH134" s="199"/>
      <c r="BI134" s="199"/>
      <c r="BJ134" s="199"/>
      <c r="BK134" s="199"/>
      <c r="BL134" s="199"/>
      <c r="BM134" s="199"/>
      <c r="BN134" s="199"/>
      <c r="BO134" s="199"/>
    </row>
    <row r="135" spans="1:67" s="198" customFormat="1" ht="4.5" customHeight="1" x14ac:dyDescent="0.2">
      <c r="A135" s="197"/>
      <c r="B135" s="197"/>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F135" s="197"/>
      <c r="AG135" s="197"/>
      <c r="AH135" s="197"/>
      <c r="AI135" s="197"/>
      <c r="AJ135" s="197"/>
      <c r="AK135" s="197"/>
      <c r="AL135" s="197"/>
      <c r="AM135" s="197"/>
      <c r="AN135" s="197"/>
      <c r="AO135" s="197"/>
      <c r="AP135" s="197"/>
      <c r="AQ135" s="197"/>
      <c r="AR135" s="197"/>
      <c r="AS135" s="197"/>
      <c r="AT135" s="197"/>
      <c r="AU135" s="423"/>
      <c r="AZ135" s="230"/>
      <c r="BA135" s="199"/>
      <c r="BB135" s="199"/>
      <c r="BC135" s="199"/>
      <c r="BD135" s="199"/>
      <c r="BE135" s="199"/>
      <c r="BF135" s="199"/>
      <c r="BG135" s="199"/>
      <c r="BH135" s="199"/>
      <c r="BI135" s="199"/>
      <c r="BJ135" s="199"/>
      <c r="BK135" s="199"/>
      <c r="BL135" s="199"/>
      <c r="BM135" s="199"/>
      <c r="BN135" s="199"/>
      <c r="BO135" s="199"/>
    </row>
    <row r="136" spans="1:67" s="198" customFormat="1" ht="4.5" customHeight="1" x14ac:dyDescent="0.2">
      <c r="A136" s="197"/>
      <c r="B136" s="197"/>
      <c r="C136" s="197"/>
      <c r="D136" s="197"/>
      <c r="E136" s="197"/>
      <c r="F136" s="197"/>
      <c r="G136" s="197"/>
      <c r="H136" s="197"/>
      <c r="I136" s="197"/>
      <c r="J136" s="197"/>
      <c r="K136" s="197"/>
      <c r="L136" s="197"/>
      <c r="M136" s="197"/>
      <c r="N136" s="197"/>
      <c r="O136" s="197"/>
      <c r="P136" s="197"/>
      <c r="Q136" s="197"/>
      <c r="R136" s="197"/>
      <c r="S136" s="197"/>
      <c r="T136" s="197"/>
      <c r="U136" s="197"/>
      <c r="V136" s="197"/>
      <c r="W136" s="197"/>
      <c r="X136" s="197"/>
      <c r="Y136" s="197"/>
      <c r="Z136" s="197"/>
      <c r="AA136" s="197"/>
      <c r="AB136" s="197"/>
      <c r="AC136" s="197"/>
      <c r="AD136" s="197"/>
      <c r="AE136" s="197"/>
      <c r="AF136" s="197"/>
      <c r="AG136" s="197"/>
      <c r="AH136" s="197"/>
      <c r="AI136" s="197"/>
      <c r="AJ136" s="197"/>
      <c r="AK136" s="197"/>
      <c r="AL136" s="197"/>
      <c r="AM136" s="197"/>
      <c r="AN136" s="197"/>
      <c r="AO136" s="197"/>
      <c r="AP136" s="197"/>
      <c r="AQ136" s="197"/>
      <c r="AR136" s="197"/>
      <c r="AS136" s="197"/>
      <c r="AT136" s="197"/>
      <c r="AU136" s="423"/>
      <c r="AZ136" s="230"/>
      <c r="BA136" s="199"/>
      <c r="BB136" s="199"/>
      <c r="BC136" s="199"/>
      <c r="BD136" s="199"/>
      <c r="BE136" s="199"/>
      <c r="BF136" s="199"/>
      <c r="BG136" s="199"/>
      <c r="BH136" s="199"/>
      <c r="BI136" s="199"/>
      <c r="BJ136" s="199"/>
      <c r="BK136" s="199"/>
      <c r="BL136" s="199"/>
      <c r="BM136" s="199"/>
      <c r="BN136" s="199"/>
      <c r="BO136" s="199"/>
    </row>
    <row r="137" spans="1:67" s="198" customFormat="1" ht="14.15" customHeight="1" x14ac:dyDescent="0.2">
      <c r="A137" s="197"/>
      <c r="B137" s="208" t="s">
        <v>873</v>
      </c>
      <c r="C137" s="205"/>
      <c r="D137" s="197"/>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7"/>
      <c r="AB137" s="197"/>
      <c r="AC137" s="197"/>
      <c r="AF137" s="197"/>
      <c r="AS137" s="197"/>
      <c r="AT137" s="197"/>
      <c r="AU137" s="423"/>
      <c r="AZ137" s="230"/>
      <c r="BA137" s="199"/>
      <c r="BB137" s="199"/>
      <c r="BC137" s="199"/>
      <c r="BD137" s="199"/>
      <c r="BE137" s="199"/>
      <c r="BF137" s="199"/>
      <c r="BG137" s="199"/>
      <c r="BH137" s="199"/>
      <c r="BI137" s="199"/>
      <c r="BJ137" s="199"/>
      <c r="BK137" s="199"/>
      <c r="BL137" s="199"/>
      <c r="BM137" s="199"/>
      <c r="BN137" s="199"/>
      <c r="BO137" s="199"/>
    </row>
    <row r="138" spans="1:67" s="198" customFormat="1" ht="13" customHeight="1" x14ac:dyDescent="0.2">
      <c r="A138" s="197"/>
      <c r="B138" s="205"/>
      <c r="C138" s="207" t="s">
        <v>874</v>
      </c>
      <c r="E138" s="197"/>
      <c r="F138" s="197"/>
      <c r="G138" s="197"/>
      <c r="H138" s="197"/>
      <c r="I138" s="197"/>
      <c r="J138" s="197"/>
      <c r="K138" s="205"/>
      <c r="L138" s="205"/>
      <c r="M138" s="205"/>
      <c r="N138" s="205"/>
      <c r="O138" s="223" t="str">
        <f>IF(【こちらを入力】定期調査報告書!C64="","",【こちらを入力】定期調査報告書!C64)</f>
        <v>□</v>
      </c>
      <c r="P138" s="227" t="s">
        <v>875</v>
      </c>
      <c r="Q138" s="197"/>
      <c r="R138" s="197"/>
      <c r="S138" s="197"/>
      <c r="T138" s="197"/>
      <c r="U138" s="197"/>
      <c r="V138" s="223" t="str">
        <f>IF(【こちらを入力】定期調査報告書!E64="","",【こちらを入力】定期調査報告書!E64)</f>
        <v>□</v>
      </c>
      <c r="W138" s="238" t="s">
        <v>507</v>
      </c>
      <c r="X138" s="197"/>
      <c r="Y138" s="197"/>
      <c r="Z138" s="197"/>
      <c r="AA138" s="197"/>
      <c r="AB138" s="197"/>
      <c r="AC138" s="197"/>
      <c r="AD138" s="197"/>
      <c r="AE138" s="197"/>
      <c r="AF138" s="197"/>
      <c r="AG138" s="197"/>
      <c r="AH138" s="197"/>
      <c r="AI138" s="197"/>
      <c r="AJ138" s="197"/>
      <c r="AK138" s="197"/>
      <c r="AL138" s="197"/>
      <c r="AM138" s="197"/>
      <c r="AN138" s="197"/>
      <c r="AO138" s="197"/>
      <c r="AP138" s="197"/>
      <c r="AQ138" s="197"/>
      <c r="AR138" s="197"/>
      <c r="AS138" s="197"/>
      <c r="AT138" s="197"/>
      <c r="AU138" s="423"/>
      <c r="BA138" s="199"/>
      <c r="BB138" s="199"/>
      <c r="BC138" s="199"/>
      <c r="BD138" s="199"/>
      <c r="BE138" s="199"/>
      <c r="BF138" s="199"/>
      <c r="BG138" s="199"/>
      <c r="BH138" s="199"/>
      <c r="BI138" s="199"/>
      <c r="BJ138" s="199"/>
      <c r="BK138" s="199"/>
      <c r="BL138" s="199"/>
      <c r="BM138" s="199"/>
      <c r="BN138" s="199"/>
      <c r="BO138" s="199"/>
    </row>
    <row r="139" spans="1:67" s="198" customFormat="1" ht="13" customHeight="1" x14ac:dyDescent="0.2">
      <c r="A139" s="197"/>
      <c r="B139" s="205"/>
      <c r="C139" s="205"/>
      <c r="D139" s="207"/>
      <c r="E139" s="197"/>
      <c r="F139" s="197"/>
      <c r="G139" s="197"/>
      <c r="H139" s="197"/>
      <c r="I139" s="197"/>
      <c r="J139" s="197"/>
      <c r="K139" s="205"/>
      <c r="L139" s="205"/>
      <c r="M139" s="205"/>
      <c r="N139" s="205"/>
      <c r="O139" s="223" t="str">
        <f>IF(【こちらを入力】定期調査報告書!C65="","",【こちらを入力】定期調査報告書!C65)</f>
        <v>□</v>
      </c>
      <c r="P139" s="238" t="s">
        <v>939</v>
      </c>
      <c r="Q139" s="197"/>
      <c r="R139" s="197"/>
      <c r="S139" s="197"/>
      <c r="V139" s="223" t="str">
        <f>IF(【こちらを入力】定期調査報告書!F65="","",【こちらを入力】定期調査報告書!F65)</f>
        <v>□</v>
      </c>
      <c r="W139" s="227" t="s">
        <v>876</v>
      </c>
      <c r="AA139" s="654" t="str">
        <f>IF(【こちらを入力】定期調査報告書!H65="","",【こちらを入力】定期調査報告書!H65)</f>
        <v/>
      </c>
      <c r="AB139" s="654"/>
      <c r="AC139" s="654"/>
      <c r="AD139" s="654"/>
      <c r="AE139" s="654"/>
      <c r="AF139" s="654"/>
      <c r="AG139" s="654"/>
      <c r="AH139" s="654"/>
      <c r="AI139" s="654"/>
      <c r="AJ139" s="654"/>
      <c r="AK139" s="654"/>
      <c r="AL139" s="654"/>
      <c r="AM139" s="197" t="s">
        <v>870</v>
      </c>
      <c r="AT139" s="197"/>
      <c r="AU139" s="423"/>
      <c r="BA139" s="199"/>
      <c r="BB139" s="199"/>
      <c r="BC139" s="199"/>
      <c r="BD139" s="199"/>
      <c r="BE139" s="199"/>
      <c r="BF139" s="199"/>
      <c r="BG139" s="199"/>
      <c r="BH139" s="199"/>
      <c r="BI139" s="199"/>
      <c r="BJ139" s="199"/>
      <c r="BK139" s="199"/>
      <c r="BL139" s="199"/>
      <c r="BM139" s="199"/>
      <c r="BN139" s="199"/>
      <c r="BO139" s="199"/>
    </row>
    <row r="140" spans="1:67" s="198" customFormat="1" ht="13" customHeight="1" x14ac:dyDescent="0.2">
      <c r="A140" s="197"/>
      <c r="B140" s="205"/>
      <c r="C140" s="207" t="s">
        <v>877</v>
      </c>
      <c r="E140" s="197"/>
      <c r="F140" s="197"/>
      <c r="G140" s="197"/>
      <c r="H140" s="197"/>
      <c r="I140" s="197"/>
      <c r="J140" s="197"/>
      <c r="K140" s="205"/>
      <c r="L140" s="205"/>
      <c r="M140" s="205"/>
      <c r="N140" s="205"/>
      <c r="O140" s="655" t="str">
        <f>IF(【こちらを入力】定期調査報告書!D66="","",【こちらを入力】定期調査報告書!D66)</f>
        <v/>
      </c>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5"/>
      <c r="AL140" s="655"/>
      <c r="AM140" s="655"/>
      <c r="AN140" s="655"/>
      <c r="AO140" s="655"/>
      <c r="AP140" s="655"/>
      <c r="AQ140" s="655"/>
      <c r="AR140" s="655"/>
      <c r="AS140" s="655"/>
      <c r="AT140" s="197"/>
      <c r="AU140" s="423"/>
      <c r="BA140" s="199"/>
      <c r="BB140" s="199"/>
      <c r="BC140" s="199"/>
      <c r="BD140" s="199"/>
      <c r="BE140" s="199"/>
      <c r="BF140" s="199"/>
      <c r="BG140" s="199"/>
      <c r="BH140" s="199"/>
      <c r="BI140" s="199"/>
      <c r="BJ140" s="199"/>
      <c r="BK140" s="199"/>
      <c r="BL140" s="199"/>
      <c r="BM140" s="199"/>
      <c r="BN140" s="199"/>
      <c r="BO140" s="199"/>
    </row>
    <row r="141" spans="1:67" s="198" customFormat="1" ht="12" hidden="1" customHeight="1" x14ac:dyDescent="0.2">
      <c r="A141" s="197"/>
      <c r="B141" s="205"/>
      <c r="C141" s="205"/>
      <c r="D141" s="197"/>
      <c r="E141" s="197"/>
      <c r="F141" s="197"/>
      <c r="G141" s="197"/>
      <c r="H141" s="197"/>
      <c r="I141" s="197"/>
      <c r="J141" s="197"/>
      <c r="K141" s="197"/>
      <c r="L141" s="197"/>
      <c r="M141" s="197"/>
      <c r="N141" s="239"/>
      <c r="O141" s="197"/>
      <c r="P141" s="197"/>
      <c r="Q141" s="197"/>
      <c r="R141" s="197"/>
      <c r="S141" s="197"/>
      <c r="T141" s="197"/>
      <c r="U141" s="197"/>
      <c r="V141" s="197"/>
      <c r="W141" s="197"/>
      <c r="X141" s="197"/>
      <c r="Y141" s="197"/>
      <c r="Z141" s="197"/>
      <c r="AA141" s="197"/>
      <c r="AB141" s="197"/>
      <c r="AC141" s="197"/>
      <c r="AD141" s="197"/>
      <c r="AE141" s="197"/>
      <c r="AF141" s="197"/>
      <c r="AG141" s="197"/>
      <c r="AH141" s="197"/>
      <c r="AI141" s="197"/>
      <c r="AJ141" s="197"/>
      <c r="AK141" s="197"/>
      <c r="AL141" s="197"/>
      <c r="AM141" s="197"/>
      <c r="AN141" s="197"/>
      <c r="AO141" s="197"/>
      <c r="AP141" s="197"/>
      <c r="AQ141" s="197"/>
      <c r="AR141" s="197"/>
      <c r="AS141" s="197"/>
      <c r="AT141" s="197"/>
      <c r="AU141" s="423"/>
      <c r="BA141" s="199"/>
      <c r="BB141" s="199"/>
      <c r="BC141" s="199"/>
      <c r="BD141" s="199"/>
      <c r="BE141" s="199"/>
      <c r="BF141" s="199"/>
      <c r="BG141" s="199"/>
      <c r="BH141" s="199"/>
      <c r="BI141" s="199"/>
      <c r="BJ141" s="199"/>
      <c r="BK141" s="199"/>
      <c r="BL141" s="199"/>
      <c r="BM141" s="199"/>
      <c r="BN141" s="199"/>
      <c r="BO141" s="199"/>
    </row>
    <row r="142" spans="1:67" s="198" customFormat="1" ht="12" hidden="1" customHeight="1" x14ac:dyDescent="0.2">
      <c r="A142" s="197"/>
      <c r="B142" s="205"/>
      <c r="C142" s="205"/>
      <c r="D142" s="197"/>
      <c r="E142" s="197"/>
      <c r="F142" s="197"/>
      <c r="G142" s="197"/>
      <c r="H142" s="197"/>
      <c r="I142" s="197"/>
      <c r="J142" s="197"/>
      <c r="K142" s="197"/>
      <c r="L142" s="197"/>
      <c r="M142" s="197"/>
      <c r="N142" s="239"/>
      <c r="O142" s="197"/>
      <c r="P142" s="197"/>
      <c r="Q142" s="197"/>
      <c r="R142" s="197"/>
      <c r="S142" s="197"/>
      <c r="T142" s="197"/>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c r="AP142" s="197"/>
      <c r="AQ142" s="197"/>
      <c r="AR142" s="197"/>
      <c r="AS142" s="197"/>
      <c r="AT142" s="197"/>
      <c r="AU142" s="423"/>
      <c r="BA142" s="199"/>
      <c r="BB142" s="199"/>
      <c r="BC142" s="199"/>
      <c r="BD142" s="199"/>
      <c r="BE142" s="199"/>
      <c r="BF142" s="199"/>
      <c r="BG142" s="199"/>
      <c r="BH142" s="199"/>
      <c r="BI142" s="199"/>
      <c r="BJ142" s="199"/>
      <c r="BK142" s="199"/>
      <c r="BL142" s="199"/>
      <c r="BM142" s="199"/>
      <c r="BN142" s="199"/>
      <c r="BO142" s="199"/>
    </row>
    <row r="143" spans="1:67" s="198" customFormat="1" ht="12" hidden="1" customHeight="1" x14ac:dyDescent="0.2">
      <c r="A143" s="197"/>
      <c r="B143" s="205"/>
      <c r="C143" s="205"/>
      <c r="D143" s="197"/>
      <c r="E143" s="197"/>
      <c r="F143" s="197"/>
      <c r="G143" s="197"/>
      <c r="H143" s="197"/>
      <c r="I143" s="197"/>
      <c r="J143" s="197"/>
      <c r="K143" s="197"/>
      <c r="L143" s="197"/>
      <c r="M143" s="197"/>
      <c r="N143" s="239"/>
      <c r="O143" s="197"/>
      <c r="P143" s="197"/>
      <c r="Q143" s="197"/>
      <c r="R143" s="197"/>
      <c r="S143" s="197"/>
      <c r="T143" s="197"/>
      <c r="U143" s="197"/>
      <c r="V143" s="197"/>
      <c r="W143" s="197"/>
      <c r="X143" s="197"/>
      <c r="Y143" s="197"/>
      <c r="Z143" s="197"/>
      <c r="AA143" s="197"/>
      <c r="AB143" s="197"/>
      <c r="AC143" s="197"/>
      <c r="AD143" s="197"/>
      <c r="AE143" s="197"/>
      <c r="AF143" s="197"/>
      <c r="AG143" s="197"/>
      <c r="AH143" s="197"/>
      <c r="AI143" s="197"/>
      <c r="AJ143" s="197"/>
      <c r="AK143" s="197"/>
      <c r="AL143" s="197"/>
      <c r="AM143" s="197"/>
      <c r="AN143" s="197"/>
      <c r="AO143" s="197"/>
      <c r="AP143" s="197"/>
      <c r="AQ143" s="197"/>
      <c r="AR143" s="197"/>
      <c r="AS143" s="197"/>
      <c r="AT143" s="197"/>
      <c r="AU143" s="423"/>
      <c r="BA143" s="199"/>
      <c r="BB143" s="199"/>
      <c r="BC143" s="199"/>
      <c r="BD143" s="199"/>
      <c r="BE143" s="199"/>
      <c r="BF143" s="199"/>
      <c r="BG143" s="199"/>
      <c r="BH143" s="199"/>
      <c r="BI143" s="199"/>
      <c r="BJ143" s="199"/>
      <c r="BK143" s="199"/>
      <c r="BL143" s="199"/>
      <c r="BM143" s="199"/>
      <c r="BN143" s="199"/>
      <c r="BO143" s="199"/>
    </row>
    <row r="144" spans="1:67" s="198" customFormat="1" ht="4.5" customHeight="1" x14ac:dyDescent="0.2">
      <c r="A144" s="197"/>
      <c r="B144" s="205"/>
      <c r="C144" s="205"/>
      <c r="D144" s="197"/>
      <c r="E144" s="197"/>
      <c r="F144" s="197"/>
      <c r="G144" s="197"/>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c r="AK144" s="197"/>
      <c r="AL144" s="197"/>
      <c r="AM144" s="197"/>
      <c r="AN144" s="197"/>
      <c r="AO144" s="197"/>
      <c r="AP144" s="197"/>
      <c r="AQ144" s="197"/>
      <c r="AR144" s="197"/>
      <c r="AS144" s="197"/>
      <c r="AT144" s="197"/>
      <c r="AU144" s="423"/>
      <c r="BA144" s="199"/>
      <c r="BB144" s="199"/>
      <c r="BC144" s="199"/>
      <c r="BD144" s="199"/>
      <c r="BE144" s="199"/>
      <c r="BF144" s="199"/>
      <c r="BG144" s="199"/>
      <c r="BH144" s="199"/>
      <c r="BI144" s="199"/>
      <c r="BJ144" s="199"/>
      <c r="BK144" s="199"/>
      <c r="BL144" s="199"/>
      <c r="BM144" s="199"/>
      <c r="BN144" s="199"/>
      <c r="BO144" s="199"/>
    </row>
    <row r="145" spans="1:67" s="198" customFormat="1" ht="4.5" customHeight="1" x14ac:dyDescent="0.2">
      <c r="A145" s="197"/>
      <c r="B145" s="205"/>
      <c r="C145" s="205"/>
      <c r="D145" s="197"/>
      <c r="E145" s="197"/>
      <c r="F145" s="197"/>
      <c r="G145" s="197"/>
      <c r="H145" s="197"/>
      <c r="I145" s="197"/>
      <c r="J145" s="197"/>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7"/>
      <c r="AP145" s="197"/>
      <c r="AQ145" s="197"/>
      <c r="AR145" s="197"/>
      <c r="AS145" s="197"/>
      <c r="AT145" s="197"/>
      <c r="AU145" s="423"/>
      <c r="BA145" s="199"/>
      <c r="BB145" s="199"/>
      <c r="BC145" s="199"/>
      <c r="BD145" s="199"/>
      <c r="BE145" s="199"/>
      <c r="BF145" s="199"/>
      <c r="BG145" s="199"/>
      <c r="BH145" s="199"/>
      <c r="BI145" s="199"/>
      <c r="BJ145" s="199"/>
      <c r="BK145" s="199"/>
      <c r="BL145" s="199"/>
      <c r="BM145" s="199"/>
      <c r="BN145" s="199"/>
      <c r="BO145" s="199"/>
    </row>
    <row r="146" spans="1:67" s="198" customFormat="1" ht="14.15" customHeight="1" x14ac:dyDescent="0.2">
      <c r="A146" s="197"/>
      <c r="B146" s="208" t="s">
        <v>878</v>
      </c>
      <c r="C146" s="205"/>
      <c r="D146" s="197"/>
      <c r="E146" s="197"/>
      <c r="F146" s="197"/>
      <c r="G146" s="197"/>
      <c r="H146" s="197"/>
      <c r="I146" s="197"/>
      <c r="J146" s="197"/>
      <c r="K146" s="197"/>
      <c r="L146" s="197"/>
      <c r="M146" s="197"/>
      <c r="N146" s="197"/>
      <c r="O146" s="197"/>
      <c r="P146" s="197"/>
      <c r="Q146" s="197"/>
      <c r="R146" s="197"/>
      <c r="S146" s="197"/>
      <c r="T146" s="197"/>
      <c r="U146" s="197"/>
      <c r="V146" s="197"/>
      <c r="W146" s="197"/>
      <c r="X146" s="197"/>
      <c r="Y146" s="197"/>
      <c r="Z146" s="197"/>
      <c r="AA146" s="197"/>
      <c r="AB146" s="197"/>
      <c r="AC146" s="197"/>
      <c r="AD146" s="197"/>
      <c r="AE146" s="197"/>
      <c r="AF146" s="197"/>
      <c r="AG146" s="197"/>
      <c r="AH146" s="197"/>
      <c r="AI146" s="197"/>
      <c r="AJ146" s="197"/>
      <c r="AK146" s="197"/>
      <c r="AL146" s="197"/>
      <c r="AM146" s="197"/>
      <c r="AN146" s="197"/>
      <c r="AO146" s="197"/>
      <c r="AP146" s="197"/>
      <c r="AQ146" s="197"/>
      <c r="AR146" s="197"/>
      <c r="AS146" s="197"/>
      <c r="AT146" s="197"/>
      <c r="AU146" s="423"/>
      <c r="BA146" s="199"/>
      <c r="BB146" s="199"/>
      <c r="BC146" s="199"/>
      <c r="BD146" s="199"/>
      <c r="BE146" s="199"/>
      <c r="BF146" s="199"/>
      <c r="BG146" s="199"/>
      <c r="BH146" s="199"/>
      <c r="BI146" s="199"/>
      <c r="BJ146" s="199"/>
      <c r="BK146" s="199"/>
      <c r="BL146" s="199"/>
      <c r="BM146" s="199"/>
      <c r="BN146" s="199"/>
      <c r="BO146" s="199"/>
    </row>
    <row r="147" spans="1:67" s="198" customFormat="1" ht="13" customHeight="1" x14ac:dyDescent="0.2">
      <c r="A147" s="197"/>
      <c r="B147" s="205"/>
      <c r="C147" s="207" t="s">
        <v>879</v>
      </c>
      <c r="E147" s="197"/>
      <c r="F147" s="197"/>
      <c r="G147" s="197"/>
      <c r="H147" s="197"/>
      <c r="I147" s="197"/>
      <c r="J147" s="205"/>
      <c r="K147" s="205"/>
      <c r="L147" s="205"/>
      <c r="M147" s="205"/>
      <c r="N147" s="205"/>
      <c r="O147" s="223" t="str">
        <f>IF(【こちらを入力】定期調査報告書!C68="","",【こちらを入力】定期調査報告書!C68)</f>
        <v>□</v>
      </c>
      <c r="P147" s="215" t="s">
        <v>509</v>
      </c>
      <c r="Q147" s="205"/>
      <c r="R147" s="205"/>
      <c r="S147" s="205"/>
      <c r="T147" s="205"/>
      <c r="U147" s="205"/>
      <c r="V147" s="205"/>
      <c r="W147" s="205"/>
      <c r="X147" s="205"/>
      <c r="Y147" s="205"/>
      <c r="Z147" s="205"/>
      <c r="AA147" s="223" t="str">
        <f>IF(【こちらを入力】定期調査報告書!F68="","",【こちらを入力】定期調査報告書!F68)</f>
        <v>□</v>
      </c>
      <c r="AB147" s="197" t="s">
        <v>880</v>
      </c>
      <c r="AC147" s="197"/>
      <c r="AD147" s="197"/>
      <c r="AE147" s="197"/>
      <c r="AF147" s="197"/>
      <c r="AG147" s="199"/>
      <c r="AH147" s="199"/>
      <c r="AI147" s="224"/>
      <c r="AJ147" s="224"/>
      <c r="AK147" s="224"/>
      <c r="AL147" s="224"/>
      <c r="AM147" s="224"/>
      <c r="AN147" s="224"/>
      <c r="AO147" s="197"/>
      <c r="AP147" s="197"/>
      <c r="AQ147" s="197"/>
      <c r="AR147" s="197"/>
      <c r="AS147" s="197"/>
      <c r="AT147" s="197"/>
      <c r="AU147" s="423"/>
      <c r="BA147" s="199"/>
      <c r="BB147" s="199"/>
      <c r="BC147" s="199"/>
      <c r="BD147" s="199"/>
      <c r="BE147" s="199"/>
      <c r="BF147" s="199"/>
      <c r="BG147" s="199"/>
      <c r="BH147" s="199"/>
      <c r="BI147" s="199"/>
      <c r="BJ147" s="199"/>
      <c r="BK147" s="199"/>
      <c r="BL147" s="199"/>
      <c r="BM147" s="199"/>
      <c r="BN147" s="199"/>
      <c r="BO147" s="199"/>
    </row>
    <row r="148" spans="1:67" s="198" customFormat="1" ht="13" customHeight="1" x14ac:dyDescent="0.2">
      <c r="A148" s="197"/>
      <c r="B148" s="205"/>
      <c r="C148" s="205"/>
      <c r="D148" s="207"/>
      <c r="E148" s="197"/>
      <c r="F148" s="197"/>
      <c r="G148" s="197"/>
      <c r="H148" s="197"/>
      <c r="I148" s="197"/>
      <c r="J148" s="205"/>
      <c r="K148" s="205"/>
      <c r="L148" s="205"/>
      <c r="M148" s="205"/>
      <c r="N148" s="205"/>
      <c r="O148" s="223" t="str">
        <f>IF(【こちらを入力】定期調査報告書!C69="","",【こちらを入力】定期調査報告書!C69)</f>
        <v>□</v>
      </c>
      <c r="P148" s="215" t="s">
        <v>511</v>
      </c>
      <c r="Q148" s="238"/>
      <c r="R148" s="197"/>
      <c r="S148" s="197"/>
      <c r="T148" s="197"/>
      <c r="U148" s="197"/>
      <c r="V148" s="205"/>
      <c r="W148" s="205"/>
      <c r="X148" s="205"/>
      <c r="Y148" s="205"/>
      <c r="Z148" s="205"/>
      <c r="AA148" s="223" t="str">
        <f>IF(【こちらを入力】定期調査報告書!F69="","",【こちらを入力】定期調査報告書!F69)</f>
        <v>□</v>
      </c>
      <c r="AB148" s="672" t="s">
        <v>876</v>
      </c>
      <c r="AC148" s="673"/>
      <c r="AD148" s="673"/>
      <c r="AE148" s="673"/>
      <c r="AF148" s="654" t="str">
        <f>IF(【こちらを入力】定期調査報告書!H69="","",【こちらを入力】定期調査報告書!H69)</f>
        <v/>
      </c>
      <c r="AG148" s="654"/>
      <c r="AH148" s="654"/>
      <c r="AI148" s="654"/>
      <c r="AJ148" s="654"/>
      <c r="AK148" s="654"/>
      <c r="AL148" s="654"/>
      <c r="AM148" s="654"/>
      <c r="AN148" s="654"/>
      <c r="AO148" s="654"/>
      <c r="AP148" s="654"/>
      <c r="AQ148" s="654"/>
      <c r="AR148" s="238" t="s">
        <v>870</v>
      </c>
      <c r="AS148" s="197"/>
      <c r="AT148" s="197"/>
      <c r="AU148" s="423"/>
      <c r="BA148" s="199"/>
      <c r="BB148" s="199"/>
      <c r="BC148" s="199"/>
      <c r="BD148" s="199"/>
      <c r="BE148" s="199"/>
      <c r="BF148" s="199"/>
      <c r="BG148" s="199"/>
      <c r="BH148" s="199"/>
      <c r="BI148" s="199"/>
      <c r="BJ148" s="199"/>
      <c r="BK148" s="199"/>
      <c r="BL148" s="199"/>
      <c r="BM148" s="199"/>
      <c r="BN148" s="199"/>
      <c r="BO148" s="199"/>
    </row>
    <row r="149" spans="1:67" s="198" customFormat="1" ht="13" customHeight="1" x14ac:dyDescent="0.2">
      <c r="A149" s="197"/>
      <c r="B149" s="205"/>
      <c r="C149" s="205"/>
      <c r="D149" s="207" t="s">
        <v>881</v>
      </c>
      <c r="E149" s="197"/>
      <c r="F149" s="197"/>
      <c r="G149" s="197"/>
      <c r="H149" s="197"/>
      <c r="I149" s="197"/>
      <c r="J149" s="205"/>
      <c r="K149" s="205"/>
      <c r="L149" s="205"/>
      <c r="M149" s="205"/>
      <c r="N149" s="205"/>
      <c r="O149" s="215" t="s">
        <v>882</v>
      </c>
      <c r="Q149" s="197"/>
      <c r="R149" s="656" t="str">
        <f>IF(【こちらを入力】定期調査報告書!C70="","",【こちらを入力】定期調査報告書!C70)</f>
        <v/>
      </c>
      <c r="S149" s="656"/>
      <c r="T149" s="656"/>
      <c r="U149" s="227" t="s">
        <v>883</v>
      </c>
      <c r="V149" s="199"/>
      <c r="W149" s="227" t="s">
        <v>884</v>
      </c>
      <c r="Y149" s="197"/>
      <c r="Z149" s="656" t="str">
        <f>IF(【こちらを入力】定期調査報告書!E70="","",【こちらを入力】定期調査報告書!E70)</f>
        <v/>
      </c>
      <c r="AA149" s="656"/>
      <c r="AB149" s="656"/>
      <c r="AC149" s="215" t="s">
        <v>883</v>
      </c>
      <c r="AD149" s="205"/>
      <c r="AE149" s="205"/>
      <c r="AF149" s="197"/>
      <c r="AG149" s="197"/>
      <c r="AH149" s="197"/>
      <c r="AI149" s="197"/>
      <c r="AJ149" s="197"/>
      <c r="AK149" s="197"/>
      <c r="AL149" s="197"/>
      <c r="AM149" s="197"/>
      <c r="AN149" s="197"/>
      <c r="AO149" s="197"/>
      <c r="AP149" s="197"/>
      <c r="AQ149" s="197"/>
      <c r="AR149" s="197"/>
      <c r="AS149" s="197"/>
      <c r="AT149" s="197"/>
      <c r="AU149" s="423"/>
      <c r="BA149" s="199"/>
      <c r="BB149" s="199"/>
      <c r="BC149" s="199"/>
      <c r="BD149" s="199"/>
      <c r="BE149" s="199"/>
      <c r="BF149" s="199"/>
      <c r="BG149" s="199"/>
      <c r="BH149" s="199"/>
      <c r="BI149" s="199"/>
      <c r="BJ149" s="199"/>
      <c r="BK149" s="199"/>
      <c r="BL149" s="199"/>
      <c r="BM149" s="199"/>
      <c r="BN149" s="199"/>
      <c r="BO149" s="199"/>
    </row>
    <row r="150" spans="1:67" ht="13" customHeight="1" x14ac:dyDescent="0.2">
      <c r="A150" s="197"/>
      <c r="B150" s="205"/>
      <c r="C150" s="205"/>
      <c r="D150" s="207" t="s">
        <v>885</v>
      </c>
      <c r="E150" s="197"/>
      <c r="F150" s="197"/>
      <c r="G150" s="197"/>
      <c r="H150" s="197"/>
      <c r="I150" s="197"/>
      <c r="J150" s="205"/>
      <c r="K150" s="205"/>
      <c r="L150" s="205"/>
      <c r="M150" s="205"/>
      <c r="N150" s="205"/>
      <c r="O150" s="657" t="str">
        <f>IF(【こちらを入力】定期調査報告書!C71="","",【こちらを入力】定期調査報告書!C71)</f>
        <v/>
      </c>
      <c r="P150" s="657"/>
      <c r="Q150" s="657"/>
      <c r="R150" s="657"/>
      <c r="S150" s="657"/>
      <c r="T150" s="657"/>
      <c r="U150" s="657"/>
      <c r="V150" s="657"/>
      <c r="W150" s="215" t="s">
        <v>513</v>
      </c>
      <c r="X150" s="197"/>
      <c r="Y150" s="197"/>
      <c r="Z150" s="197"/>
      <c r="AA150" s="197"/>
      <c r="AB150" s="197"/>
      <c r="AC150" s="197"/>
      <c r="AD150" s="197"/>
      <c r="AE150" s="197"/>
      <c r="AF150" s="197"/>
      <c r="AG150" s="197"/>
      <c r="AH150" s="197"/>
      <c r="AI150" s="197"/>
      <c r="AJ150" s="197"/>
      <c r="AK150" s="197"/>
      <c r="AL150" s="197"/>
      <c r="AM150" s="197"/>
      <c r="AN150" s="197"/>
      <c r="AO150" s="197"/>
      <c r="AP150" s="197"/>
      <c r="AQ150" s="197"/>
      <c r="AR150" s="197"/>
      <c r="AS150" s="197"/>
      <c r="AT150" s="197"/>
    </row>
    <row r="151" spans="1:67" ht="13" customHeight="1" x14ac:dyDescent="0.2">
      <c r="A151" s="197"/>
      <c r="B151" s="205"/>
      <c r="C151" s="205"/>
      <c r="D151" s="207" t="s">
        <v>886</v>
      </c>
      <c r="E151" s="197"/>
      <c r="F151" s="197"/>
      <c r="G151" s="197"/>
      <c r="H151" s="197"/>
      <c r="I151" s="197"/>
      <c r="J151" s="205"/>
      <c r="K151" s="205"/>
      <c r="L151" s="205"/>
      <c r="M151" s="205"/>
      <c r="N151" s="205"/>
      <c r="O151" s="657" t="str">
        <f>IF(【こちらを入力】定期調査報告書!C72="","",【こちらを入力】定期調査報告書!C72)</f>
        <v/>
      </c>
      <c r="P151" s="657"/>
      <c r="Q151" s="657"/>
      <c r="R151" s="657"/>
      <c r="S151" s="657"/>
      <c r="T151" s="657"/>
      <c r="U151" s="657"/>
      <c r="V151" s="657"/>
      <c r="W151" s="215" t="s">
        <v>513</v>
      </c>
      <c r="X151" s="197"/>
      <c r="Y151" s="197"/>
      <c r="Z151" s="197"/>
      <c r="AA151" s="197"/>
      <c r="AB151" s="197"/>
      <c r="AC151" s="197"/>
      <c r="AD151" s="197"/>
      <c r="AE151" s="197"/>
      <c r="AF151" s="197"/>
      <c r="AG151" s="197"/>
      <c r="AH151" s="197"/>
      <c r="AI151" s="197"/>
      <c r="AJ151" s="197"/>
      <c r="AK151" s="197"/>
      <c r="AL151" s="197"/>
      <c r="AM151" s="197"/>
      <c r="AN151" s="197"/>
      <c r="AO151" s="197"/>
      <c r="AP151" s="197"/>
      <c r="AQ151" s="197"/>
      <c r="AR151" s="197"/>
      <c r="AS151" s="197"/>
      <c r="AT151" s="197"/>
    </row>
    <row r="152" spans="1:67" ht="13" customHeight="1" x14ac:dyDescent="0.2">
      <c r="A152" s="197"/>
      <c r="B152" s="205"/>
      <c r="C152" s="205"/>
      <c r="D152" s="207" t="s">
        <v>887</v>
      </c>
      <c r="E152" s="197"/>
      <c r="F152" s="197"/>
      <c r="G152" s="197"/>
      <c r="H152" s="197"/>
      <c r="I152" s="197"/>
      <c r="J152" s="205"/>
      <c r="K152" s="205"/>
      <c r="L152" s="205"/>
      <c r="M152" s="205"/>
      <c r="N152" s="205"/>
      <c r="O152" s="657" t="str">
        <f>IF(【こちらを入力】定期調査報告書!C73="","",【こちらを入力】定期調査報告書!C73)</f>
        <v/>
      </c>
      <c r="P152" s="657"/>
      <c r="Q152" s="657"/>
      <c r="R152" s="657"/>
      <c r="S152" s="657"/>
      <c r="T152" s="657"/>
      <c r="U152" s="657"/>
      <c r="V152" s="657"/>
      <c r="W152" s="215" t="s">
        <v>513</v>
      </c>
      <c r="X152" s="197"/>
      <c r="Y152" s="197"/>
      <c r="Z152" s="197"/>
      <c r="AA152" s="197"/>
      <c r="AB152" s="197"/>
      <c r="AC152" s="197"/>
      <c r="AD152" s="197"/>
      <c r="AE152" s="197"/>
      <c r="AF152" s="197"/>
      <c r="AG152" s="197"/>
      <c r="AH152" s="197"/>
      <c r="AI152" s="197"/>
      <c r="AJ152" s="197"/>
      <c r="AK152" s="197"/>
      <c r="AL152" s="197"/>
      <c r="AM152" s="197"/>
      <c r="AN152" s="197"/>
      <c r="AO152" s="197"/>
      <c r="AP152" s="197"/>
      <c r="AQ152" s="197"/>
      <c r="AR152" s="197"/>
      <c r="AS152" s="197"/>
      <c r="AT152" s="197"/>
    </row>
    <row r="153" spans="1:67" ht="12" hidden="1" customHeight="1" x14ac:dyDescent="0.2">
      <c r="A153" s="197"/>
      <c r="B153" s="197"/>
      <c r="C153" s="197"/>
      <c r="D153" s="197"/>
      <c r="E153" s="197"/>
      <c r="F153" s="197"/>
      <c r="G153" s="197"/>
      <c r="H153" s="197"/>
      <c r="I153" s="197"/>
      <c r="J153" s="197"/>
      <c r="K153" s="197"/>
      <c r="L153" s="197"/>
      <c r="M153" s="197"/>
      <c r="N153" s="239"/>
      <c r="O153" s="197"/>
      <c r="P153" s="197"/>
      <c r="Q153" s="197"/>
      <c r="R153" s="197"/>
      <c r="S153" s="197"/>
      <c r="T153" s="197"/>
      <c r="U153" s="197"/>
      <c r="V153" s="197"/>
      <c r="W153" s="197"/>
      <c r="X153" s="197"/>
      <c r="Y153" s="197"/>
      <c r="Z153" s="197"/>
      <c r="AA153" s="197"/>
      <c r="AB153" s="197"/>
      <c r="AC153" s="197"/>
      <c r="AD153" s="197"/>
      <c r="AE153" s="197"/>
      <c r="AF153" s="197"/>
      <c r="AG153" s="197"/>
      <c r="AH153" s="197"/>
      <c r="AI153" s="197"/>
      <c r="AJ153" s="197"/>
      <c r="AK153" s="197"/>
      <c r="AL153" s="197"/>
      <c r="AM153" s="197"/>
      <c r="AN153" s="197"/>
      <c r="AO153" s="197"/>
      <c r="AP153" s="197"/>
      <c r="AQ153" s="197"/>
      <c r="AR153" s="197"/>
      <c r="AS153" s="197"/>
      <c r="AT153" s="197"/>
    </row>
    <row r="154" spans="1:67" ht="12" hidden="1" customHeight="1" x14ac:dyDescent="0.2">
      <c r="A154" s="197"/>
      <c r="B154" s="197"/>
      <c r="C154" s="197"/>
      <c r="D154" s="197"/>
      <c r="E154" s="197"/>
      <c r="F154" s="197"/>
      <c r="G154" s="197"/>
      <c r="H154" s="197"/>
      <c r="I154" s="197"/>
      <c r="J154" s="197"/>
      <c r="K154" s="197"/>
      <c r="L154" s="197"/>
      <c r="M154" s="197"/>
      <c r="N154" s="239"/>
      <c r="O154" s="197"/>
      <c r="P154" s="197"/>
      <c r="Q154" s="197"/>
      <c r="R154" s="197"/>
      <c r="S154" s="197"/>
      <c r="T154" s="197"/>
      <c r="U154" s="197"/>
      <c r="V154" s="197"/>
      <c r="W154" s="197"/>
      <c r="X154" s="197"/>
      <c r="Y154" s="197"/>
      <c r="Z154" s="197"/>
      <c r="AA154" s="197"/>
      <c r="AB154" s="197"/>
      <c r="AC154" s="197"/>
      <c r="AD154" s="197"/>
      <c r="AE154" s="197"/>
      <c r="AF154" s="197"/>
      <c r="AG154" s="197"/>
      <c r="AH154" s="197"/>
      <c r="AI154" s="197"/>
      <c r="AJ154" s="197"/>
      <c r="AK154" s="197"/>
      <c r="AL154" s="197"/>
      <c r="AM154" s="197"/>
      <c r="AN154" s="197"/>
      <c r="AO154" s="197"/>
      <c r="AP154" s="197"/>
      <c r="AQ154" s="197"/>
      <c r="AR154" s="197"/>
      <c r="AS154" s="197"/>
      <c r="AT154" s="197"/>
    </row>
    <row r="155" spans="1:67" ht="12" hidden="1" customHeight="1" x14ac:dyDescent="0.2">
      <c r="A155" s="197"/>
      <c r="B155" s="197"/>
      <c r="C155" s="197"/>
      <c r="D155" s="197"/>
      <c r="E155" s="197"/>
      <c r="F155" s="197"/>
      <c r="G155" s="197"/>
      <c r="H155" s="197"/>
      <c r="I155" s="197"/>
      <c r="J155" s="197"/>
      <c r="K155" s="197"/>
      <c r="L155" s="197"/>
      <c r="M155" s="197"/>
      <c r="N155" s="239"/>
      <c r="O155" s="197"/>
      <c r="P155" s="197"/>
      <c r="Q155" s="197"/>
      <c r="R155" s="197"/>
      <c r="S155" s="197"/>
      <c r="T155" s="197"/>
      <c r="U155" s="197"/>
      <c r="V155" s="197"/>
      <c r="W155" s="197"/>
      <c r="X155" s="197"/>
      <c r="Y155" s="197"/>
      <c r="Z155" s="197"/>
      <c r="AA155" s="197"/>
      <c r="AB155" s="197"/>
      <c r="AC155" s="197"/>
      <c r="AD155" s="197"/>
      <c r="AE155" s="197"/>
      <c r="AF155" s="197"/>
      <c r="AG155" s="197"/>
      <c r="AH155" s="197"/>
      <c r="AI155" s="197"/>
      <c r="AJ155" s="197"/>
      <c r="AK155" s="197"/>
      <c r="AL155" s="197"/>
      <c r="AM155" s="197"/>
      <c r="AN155" s="197"/>
      <c r="AO155" s="197"/>
      <c r="AP155" s="197"/>
      <c r="AQ155" s="197"/>
      <c r="AR155" s="197"/>
      <c r="AS155" s="197"/>
      <c r="AT155" s="197"/>
    </row>
    <row r="156" spans="1:67" ht="4.5" customHeight="1" x14ac:dyDescent="0.2">
      <c r="A156" s="197"/>
      <c r="B156" s="197"/>
      <c r="C156" s="197"/>
      <c r="D156" s="197"/>
      <c r="E156" s="197"/>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7"/>
      <c r="AB156" s="197"/>
      <c r="AC156" s="197"/>
      <c r="AD156" s="197"/>
      <c r="AE156" s="197"/>
      <c r="AF156" s="197"/>
      <c r="AG156" s="197"/>
      <c r="AH156" s="197"/>
      <c r="AI156" s="197"/>
      <c r="AJ156" s="197"/>
      <c r="AK156" s="197"/>
      <c r="AL156" s="197"/>
      <c r="AM156" s="197"/>
      <c r="AN156" s="197"/>
      <c r="AO156" s="197"/>
      <c r="AP156" s="197"/>
      <c r="AQ156" s="197"/>
      <c r="AR156" s="197"/>
      <c r="AS156" s="197"/>
      <c r="AT156" s="197"/>
    </row>
    <row r="157" spans="1:67" ht="4.5" customHeight="1" x14ac:dyDescent="0.2">
      <c r="A157" s="197"/>
      <c r="B157" s="197"/>
      <c r="C157" s="197"/>
      <c r="D157" s="197"/>
      <c r="E157" s="197"/>
      <c r="F157" s="197"/>
      <c r="G157" s="197"/>
      <c r="H157" s="197"/>
      <c r="I157" s="197"/>
      <c r="J157" s="197"/>
      <c r="K157" s="197"/>
      <c r="L157" s="197"/>
      <c r="M157" s="197"/>
      <c r="N157" s="197"/>
      <c r="O157" s="197"/>
      <c r="P157" s="197"/>
      <c r="Q157" s="197"/>
      <c r="R157" s="197"/>
      <c r="S157" s="197"/>
      <c r="T157" s="197"/>
      <c r="U157" s="197"/>
      <c r="V157" s="197"/>
      <c r="W157" s="197"/>
      <c r="X157" s="197"/>
      <c r="Y157" s="197"/>
      <c r="Z157" s="197"/>
      <c r="AA157" s="197"/>
      <c r="AB157" s="197"/>
      <c r="AC157" s="197"/>
      <c r="AD157" s="197"/>
      <c r="AE157" s="197"/>
      <c r="AF157" s="197"/>
      <c r="AG157" s="197"/>
      <c r="AH157" s="197"/>
      <c r="AI157" s="197"/>
      <c r="AJ157" s="197"/>
      <c r="AK157" s="197"/>
      <c r="AL157" s="197"/>
      <c r="AM157" s="197"/>
      <c r="AN157" s="197"/>
      <c r="AO157" s="197"/>
      <c r="AP157" s="197"/>
      <c r="AQ157" s="197"/>
      <c r="AR157" s="197"/>
      <c r="AS157" s="197"/>
      <c r="AT157" s="197"/>
    </row>
    <row r="158" spans="1:67" ht="14.15" customHeight="1" x14ac:dyDescent="0.2">
      <c r="A158" s="197"/>
      <c r="B158" s="207" t="s">
        <v>888</v>
      </c>
      <c r="C158" s="197"/>
      <c r="D158" s="197"/>
      <c r="E158" s="197"/>
      <c r="F158" s="197"/>
      <c r="G158" s="197"/>
      <c r="H158" s="197"/>
      <c r="I158" s="197"/>
      <c r="J158" s="197"/>
      <c r="K158" s="197"/>
      <c r="L158" s="197"/>
      <c r="M158" s="197"/>
      <c r="N158" s="197"/>
      <c r="O158" s="197"/>
      <c r="P158" s="197"/>
      <c r="Q158" s="197"/>
      <c r="R158" s="197"/>
      <c r="S158" s="197"/>
      <c r="T158" s="197"/>
      <c r="U158" s="207" t="s">
        <v>517</v>
      </c>
      <c r="V158" s="197"/>
      <c r="W158" s="647" t="s">
        <v>889</v>
      </c>
      <c r="X158" s="647"/>
      <c r="Y158" s="647"/>
      <c r="Z158" s="197"/>
      <c r="AA158" s="197" t="s">
        <v>870</v>
      </c>
      <c r="AB158" s="197"/>
      <c r="AC158" s="207" t="s">
        <v>517</v>
      </c>
      <c r="AD158" s="197"/>
      <c r="AE158" s="647" t="s">
        <v>890</v>
      </c>
      <c r="AF158" s="647"/>
      <c r="AG158" s="647"/>
      <c r="AH158" s="197"/>
      <c r="AI158" s="197" t="s">
        <v>870</v>
      </c>
      <c r="AJ158" s="197"/>
      <c r="AK158" s="197"/>
      <c r="AL158" s="197"/>
      <c r="AM158" s="197"/>
      <c r="AN158" s="197"/>
      <c r="AO158" s="197"/>
      <c r="AP158" s="197"/>
      <c r="AQ158" s="197"/>
      <c r="AR158" s="205"/>
      <c r="AS158" s="205"/>
      <c r="AT158" s="205"/>
    </row>
    <row r="159" spans="1:67" ht="13" customHeight="1" x14ac:dyDescent="0.2">
      <c r="A159" s="197"/>
      <c r="B159" s="197"/>
      <c r="D159" s="207" t="s">
        <v>891</v>
      </c>
      <c r="E159" s="197"/>
      <c r="F159" s="197"/>
      <c r="G159" s="197"/>
      <c r="H159" s="197"/>
      <c r="I159" s="197"/>
      <c r="J159" s="197"/>
      <c r="K159" s="197"/>
      <c r="L159" s="197"/>
      <c r="M159" s="197"/>
      <c r="N159" s="207" t="s">
        <v>517</v>
      </c>
      <c r="O159" s="656" t="str">
        <f>IF(【こちらを入力】定期調査報告書!C75="","",【こちらを入力】定期調査報告書!C75)</f>
        <v>PH</v>
      </c>
      <c r="P159" s="656"/>
      <c r="Q159" s="656"/>
      <c r="R159" s="197" t="s">
        <v>892</v>
      </c>
      <c r="S159" s="197"/>
      <c r="T159" s="197"/>
      <c r="U159" s="207" t="s">
        <v>517</v>
      </c>
      <c r="V159" s="654" t="str">
        <f>IF(【こちらを入力】定期調査報告書!E75="","",【こちらを入力】定期調査報告書!E75)</f>
        <v/>
      </c>
      <c r="W159" s="654"/>
      <c r="X159" s="654"/>
      <c r="Y159" s="654"/>
      <c r="Z159" s="654"/>
      <c r="AA159" s="197" t="s">
        <v>870</v>
      </c>
      <c r="AB159" s="197"/>
      <c r="AC159" s="207" t="s">
        <v>517</v>
      </c>
      <c r="AD159" s="657" t="str">
        <f>IF(【こちらを入力】定期調査報告書!H75="","",【こちらを入力】定期調査報告書!H75)</f>
        <v/>
      </c>
      <c r="AE159" s="657"/>
      <c r="AF159" s="657"/>
      <c r="AG159" s="657"/>
      <c r="AH159" s="215" t="s">
        <v>513</v>
      </c>
      <c r="AI159" s="197" t="s">
        <v>870</v>
      </c>
      <c r="AJ159" s="197"/>
      <c r="AK159" s="197"/>
      <c r="AL159" s="197"/>
      <c r="AM159" s="197"/>
      <c r="AN159" s="197"/>
      <c r="AO159" s="197"/>
      <c r="AP159" s="197"/>
      <c r="AQ159" s="197"/>
      <c r="AR159" s="205"/>
      <c r="AS159" s="205"/>
      <c r="AT159" s="205"/>
    </row>
    <row r="160" spans="1:67" ht="13" customHeight="1" x14ac:dyDescent="0.2">
      <c r="A160" s="197"/>
      <c r="B160" s="197"/>
      <c r="C160" s="207"/>
      <c r="D160" s="197"/>
      <c r="E160" s="197"/>
      <c r="F160" s="197"/>
      <c r="G160" s="197"/>
      <c r="H160" s="197"/>
      <c r="I160" s="197"/>
      <c r="J160" s="197"/>
      <c r="K160" s="197"/>
      <c r="L160" s="197"/>
      <c r="M160" s="197"/>
      <c r="N160" s="197"/>
      <c r="O160" s="197"/>
      <c r="P160" s="197"/>
      <c r="Q160" s="197"/>
      <c r="R160" s="197"/>
      <c r="S160" s="197"/>
      <c r="T160" s="197"/>
      <c r="U160" s="207" t="s">
        <v>517</v>
      </c>
      <c r="V160" s="654" t="str">
        <f>IF(【こちらを入力】定期調査報告書!E76="","",【こちらを入力】定期調査報告書!E76)</f>
        <v/>
      </c>
      <c r="W160" s="654"/>
      <c r="X160" s="654"/>
      <c r="Y160" s="654"/>
      <c r="Z160" s="654"/>
      <c r="AA160" s="197" t="s">
        <v>870</v>
      </c>
      <c r="AB160" s="197"/>
      <c r="AC160" s="207" t="s">
        <v>517</v>
      </c>
      <c r="AD160" s="657" t="str">
        <f>IF(【こちらを入力】定期調査報告書!H76="","",【こちらを入力】定期調査報告書!H76)</f>
        <v/>
      </c>
      <c r="AE160" s="657"/>
      <c r="AF160" s="657"/>
      <c r="AG160" s="657"/>
      <c r="AH160" s="215" t="s">
        <v>513</v>
      </c>
      <c r="AI160" s="197" t="s">
        <v>870</v>
      </c>
      <c r="AJ160" s="197"/>
      <c r="AK160" s="197"/>
      <c r="AL160" s="197"/>
      <c r="AM160" s="197"/>
      <c r="AN160" s="197"/>
      <c r="AO160" s="197"/>
      <c r="AP160" s="197"/>
      <c r="AQ160" s="197"/>
      <c r="AR160" s="205"/>
      <c r="AS160" s="205"/>
      <c r="AT160" s="205"/>
    </row>
    <row r="161" spans="1:46" ht="13" customHeight="1" x14ac:dyDescent="0.2">
      <c r="A161" s="197"/>
      <c r="B161" s="197"/>
      <c r="C161" s="207"/>
      <c r="D161" s="197"/>
      <c r="E161" s="197"/>
      <c r="F161" s="197"/>
      <c r="G161" s="197"/>
      <c r="H161" s="197"/>
      <c r="I161" s="197"/>
      <c r="J161" s="197"/>
      <c r="K161" s="197"/>
      <c r="L161" s="197"/>
      <c r="M161" s="197"/>
      <c r="N161" s="197"/>
      <c r="O161" s="197"/>
      <c r="P161" s="197"/>
      <c r="Q161" s="197"/>
      <c r="R161" s="197"/>
      <c r="S161" s="197"/>
      <c r="T161" s="197"/>
      <c r="U161" s="207" t="s">
        <v>517</v>
      </c>
      <c r="V161" s="654" t="str">
        <f>IF(【こちらを入力】定期調査報告書!E77="","",【こちらを入力】定期調査報告書!E77)</f>
        <v/>
      </c>
      <c r="W161" s="654"/>
      <c r="X161" s="654"/>
      <c r="Y161" s="654"/>
      <c r="Z161" s="654"/>
      <c r="AA161" s="197" t="s">
        <v>870</v>
      </c>
      <c r="AB161" s="197"/>
      <c r="AC161" s="207" t="s">
        <v>517</v>
      </c>
      <c r="AD161" s="657" t="str">
        <f>IF(【こちらを入力】定期調査報告書!H77="","",【こちらを入力】定期調査報告書!H77)</f>
        <v/>
      </c>
      <c r="AE161" s="657"/>
      <c r="AF161" s="657"/>
      <c r="AG161" s="657"/>
      <c r="AH161" s="215" t="s">
        <v>513</v>
      </c>
      <c r="AI161" s="197" t="s">
        <v>870</v>
      </c>
      <c r="AJ161" s="197"/>
      <c r="AK161" s="197"/>
      <c r="AL161" s="197"/>
      <c r="AM161" s="197"/>
      <c r="AN161" s="197"/>
      <c r="AO161" s="197"/>
      <c r="AP161" s="197"/>
      <c r="AQ161" s="197"/>
      <c r="AR161" s="205"/>
      <c r="AS161" s="205"/>
      <c r="AT161" s="205"/>
    </row>
    <row r="162" spans="1:46" ht="13" customHeight="1" x14ac:dyDescent="0.2">
      <c r="A162" s="197"/>
      <c r="B162" s="197"/>
      <c r="C162" s="207"/>
      <c r="D162" s="197"/>
      <c r="E162" s="197"/>
      <c r="F162" s="197"/>
      <c r="G162" s="197"/>
      <c r="H162" s="197"/>
      <c r="I162" s="197"/>
      <c r="J162" s="197"/>
      <c r="K162" s="197"/>
      <c r="L162" s="197"/>
      <c r="M162" s="197"/>
      <c r="N162" s="207" t="s">
        <v>517</v>
      </c>
      <c r="O162" s="656">
        <f>IF(【こちらを入力】定期調査報告書!C78="","",【こちらを入力】定期調査報告書!C78)</f>
        <v>1</v>
      </c>
      <c r="P162" s="656"/>
      <c r="Q162" s="656"/>
      <c r="R162" s="197" t="s">
        <v>892</v>
      </c>
      <c r="S162" s="197"/>
      <c r="T162" s="197"/>
      <c r="U162" s="207" t="s">
        <v>517</v>
      </c>
      <c r="V162" s="654" t="str">
        <f>IF(【こちらを入力】定期調査報告書!E78="","",【こちらを入力】定期調査報告書!E78)</f>
        <v/>
      </c>
      <c r="W162" s="654"/>
      <c r="X162" s="654"/>
      <c r="Y162" s="654"/>
      <c r="Z162" s="654"/>
      <c r="AA162" s="197" t="s">
        <v>870</v>
      </c>
      <c r="AB162" s="197"/>
      <c r="AC162" s="207" t="s">
        <v>517</v>
      </c>
      <c r="AD162" s="657" t="str">
        <f>IF(【こちらを入力】定期調査報告書!H78="","",【こちらを入力】定期調査報告書!H78)</f>
        <v/>
      </c>
      <c r="AE162" s="657"/>
      <c r="AF162" s="657"/>
      <c r="AG162" s="657"/>
      <c r="AH162" s="215" t="s">
        <v>513</v>
      </c>
      <c r="AI162" s="197" t="s">
        <v>870</v>
      </c>
      <c r="AJ162" s="197"/>
      <c r="AK162" s="197"/>
      <c r="AL162" s="197"/>
      <c r="AM162" s="197"/>
      <c r="AN162" s="197"/>
      <c r="AO162" s="197"/>
      <c r="AP162" s="197"/>
      <c r="AQ162" s="197"/>
      <c r="AR162" s="205"/>
      <c r="AS162" s="205"/>
      <c r="AT162" s="205"/>
    </row>
    <row r="163" spans="1:46" ht="13" customHeight="1" x14ac:dyDescent="0.2">
      <c r="A163" s="197"/>
      <c r="B163" s="197"/>
      <c r="C163" s="207"/>
      <c r="D163" s="197"/>
      <c r="E163" s="197"/>
      <c r="F163" s="197"/>
      <c r="G163" s="197"/>
      <c r="H163" s="197"/>
      <c r="I163" s="197"/>
      <c r="J163" s="197"/>
      <c r="K163" s="197"/>
      <c r="L163" s="197"/>
      <c r="M163" s="197"/>
      <c r="N163" s="197"/>
      <c r="O163" s="197"/>
      <c r="P163" s="197"/>
      <c r="Q163" s="197"/>
      <c r="R163" s="197"/>
      <c r="S163" s="197"/>
      <c r="T163" s="197"/>
      <c r="U163" s="207" t="s">
        <v>517</v>
      </c>
      <c r="V163" s="654" t="str">
        <f>IF(【こちらを入力】定期調査報告書!E79="","",【こちらを入力】定期調査報告書!E79)</f>
        <v/>
      </c>
      <c r="W163" s="654"/>
      <c r="X163" s="654"/>
      <c r="Y163" s="654"/>
      <c r="Z163" s="654"/>
      <c r="AA163" s="197" t="s">
        <v>870</v>
      </c>
      <c r="AB163" s="197"/>
      <c r="AC163" s="207" t="s">
        <v>517</v>
      </c>
      <c r="AD163" s="657" t="str">
        <f>IF(【こちらを入力】定期調査報告書!H79="","",【こちらを入力】定期調査報告書!H79)</f>
        <v/>
      </c>
      <c r="AE163" s="657"/>
      <c r="AF163" s="657"/>
      <c r="AG163" s="657"/>
      <c r="AH163" s="215" t="s">
        <v>513</v>
      </c>
      <c r="AI163" s="197" t="s">
        <v>870</v>
      </c>
      <c r="AJ163" s="197"/>
      <c r="AK163" s="197"/>
      <c r="AL163" s="197"/>
      <c r="AM163" s="197"/>
      <c r="AN163" s="197"/>
      <c r="AO163" s="197"/>
      <c r="AP163" s="197"/>
      <c r="AQ163" s="197"/>
      <c r="AR163" s="205"/>
      <c r="AS163" s="205"/>
      <c r="AT163" s="205"/>
    </row>
    <row r="164" spans="1:46" ht="13" customHeight="1" x14ac:dyDescent="0.2">
      <c r="A164" s="197"/>
      <c r="B164" s="197"/>
      <c r="C164" s="207"/>
      <c r="D164" s="197"/>
      <c r="E164" s="197"/>
      <c r="F164" s="197"/>
      <c r="G164" s="197"/>
      <c r="H164" s="197"/>
      <c r="I164" s="197"/>
      <c r="J164" s="197"/>
      <c r="K164" s="197"/>
      <c r="L164" s="197"/>
      <c r="M164" s="197"/>
      <c r="N164" s="197"/>
      <c r="O164" s="197"/>
      <c r="P164" s="197"/>
      <c r="Q164" s="197"/>
      <c r="R164" s="197"/>
      <c r="S164" s="197"/>
      <c r="T164" s="197"/>
      <c r="U164" s="207" t="s">
        <v>517</v>
      </c>
      <c r="V164" s="654" t="str">
        <f>IF(【こちらを入力】定期調査報告書!E80="","",【こちらを入力】定期調査報告書!E80)</f>
        <v/>
      </c>
      <c r="W164" s="654"/>
      <c r="X164" s="654"/>
      <c r="Y164" s="654"/>
      <c r="Z164" s="654"/>
      <c r="AA164" s="197" t="s">
        <v>870</v>
      </c>
      <c r="AB164" s="197"/>
      <c r="AC164" s="207" t="s">
        <v>517</v>
      </c>
      <c r="AD164" s="657" t="str">
        <f>IF(【こちらを入力】定期調査報告書!H80="","",【こちらを入力】定期調査報告書!H80)</f>
        <v/>
      </c>
      <c r="AE164" s="657"/>
      <c r="AF164" s="657"/>
      <c r="AG164" s="657"/>
      <c r="AH164" s="215" t="s">
        <v>513</v>
      </c>
      <c r="AI164" s="197" t="s">
        <v>870</v>
      </c>
      <c r="AJ164" s="197"/>
      <c r="AK164" s="197"/>
      <c r="AL164" s="197"/>
      <c r="AM164" s="197"/>
      <c r="AN164" s="197"/>
      <c r="AO164" s="197"/>
      <c r="AP164" s="197"/>
      <c r="AQ164" s="197"/>
      <c r="AR164" s="205"/>
      <c r="AS164" s="205"/>
      <c r="AT164" s="205"/>
    </row>
    <row r="165" spans="1:46" ht="13" customHeight="1" x14ac:dyDescent="0.2">
      <c r="A165" s="197"/>
      <c r="B165" s="197"/>
      <c r="C165" s="207"/>
      <c r="D165" s="197"/>
      <c r="E165" s="197"/>
      <c r="F165" s="197"/>
      <c r="G165" s="197"/>
      <c r="H165" s="197"/>
      <c r="I165" s="197"/>
      <c r="J165" s="197"/>
      <c r="K165" s="197"/>
      <c r="L165" s="197"/>
      <c r="M165" s="197"/>
      <c r="N165" s="207" t="s">
        <v>517</v>
      </c>
      <c r="O165" s="656">
        <f>IF(【こちらを入力】定期調査報告書!C81="","",【こちらを入力】定期調査報告書!C81)</f>
        <v>2</v>
      </c>
      <c r="P165" s="656"/>
      <c r="Q165" s="656"/>
      <c r="R165" s="197" t="s">
        <v>892</v>
      </c>
      <c r="S165" s="197"/>
      <c r="T165" s="197"/>
      <c r="U165" s="207" t="s">
        <v>517</v>
      </c>
      <c r="V165" s="654" t="str">
        <f>IF(【こちらを入力】定期調査報告書!E81="","",【こちらを入力】定期調査報告書!E81)</f>
        <v/>
      </c>
      <c r="W165" s="654"/>
      <c r="X165" s="654"/>
      <c r="Y165" s="654"/>
      <c r="Z165" s="654"/>
      <c r="AA165" s="197" t="s">
        <v>870</v>
      </c>
      <c r="AB165" s="197"/>
      <c r="AC165" s="207" t="s">
        <v>517</v>
      </c>
      <c r="AD165" s="657" t="str">
        <f>IF(【こちらを入力】定期調査報告書!H81="","",【こちらを入力】定期調査報告書!H81)</f>
        <v/>
      </c>
      <c r="AE165" s="657"/>
      <c r="AF165" s="657"/>
      <c r="AG165" s="657"/>
      <c r="AH165" s="215" t="s">
        <v>513</v>
      </c>
      <c r="AI165" s="197" t="s">
        <v>870</v>
      </c>
      <c r="AJ165" s="197"/>
      <c r="AK165" s="197"/>
      <c r="AL165" s="197"/>
      <c r="AM165" s="197"/>
      <c r="AN165" s="197"/>
      <c r="AO165" s="197"/>
      <c r="AP165" s="197"/>
      <c r="AQ165" s="197"/>
      <c r="AR165" s="205"/>
      <c r="AS165" s="205"/>
      <c r="AT165" s="205"/>
    </row>
    <row r="166" spans="1:46" ht="13" customHeight="1" x14ac:dyDescent="0.2">
      <c r="A166" s="197"/>
      <c r="B166" s="197"/>
      <c r="C166" s="207"/>
      <c r="D166" s="197"/>
      <c r="E166" s="197"/>
      <c r="F166" s="197"/>
      <c r="G166" s="197"/>
      <c r="H166" s="197"/>
      <c r="I166" s="197"/>
      <c r="J166" s="197"/>
      <c r="K166" s="197"/>
      <c r="L166" s="197"/>
      <c r="M166" s="197"/>
      <c r="N166" s="197"/>
      <c r="O166" s="197"/>
      <c r="P166" s="197"/>
      <c r="Q166" s="197"/>
      <c r="R166" s="197"/>
      <c r="S166" s="197"/>
      <c r="T166" s="197"/>
      <c r="U166" s="207" t="s">
        <v>517</v>
      </c>
      <c r="V166" s="654" t="str">
        <f>IF(【こちらを入力】定期調査報告書!E82="","",【こちらを入力】定期調査報告書!E82)</f>
        <v/>
      </c>
      <c r="W166" s="654"/>
      <c r="X166" s="654"/>
      <c r="Y166" s="654"/>
      <c r="Z166" s="654"/>
      <c r="AA166" s="197" t="s">
        <v>870</v>
      </c>
      <c r="AB166" s="197"/>
      <c r="AC166" s="207" t="s">
        <v>517</v>
      </c>
      <c r="AD166" s="657" t="str">
        <f>IF(【こちらを入力】定期調査報告書!H82="","",【こちらを入力】定期調査報告書!H82)</f>
        <v/>
      </c>
      <c r="AE166" s="657"/>
      <c r="AF166" s="657"/>
      <c r="AG166" s="657"/>
      <c r="AH166" s="215" t="s">
        <v>513</v>
      </c>
      <c r="AI166" s="197" t="s">
        <v>870</v>
      </c>
      <c r="AJ166" s="197"/>
      <c r="AK166" s="197"/>
      <c r="AL166" s="197"/>
      <c r="AM166" s="197"/>
      <c r="AN166" s="197"/>
      <c r="AO166" s="197"/>
      <c r="AP166" s="197"/>
      <c r="AQ166" s="197"/>
      <c r="AR166" s="205"/>
      <c r="AS166" s="205"/>
      <c r="AT166" s="205"/>
    </row>
    <row r="167" spans="1:46" ht="13" customHeight="1" x14ac:dyDescent="0.2">
      <c r="A167" s="197"/>
      <c r="B167" s="197"/>
      <c r="C167" s="207"/>
      <c r="D167" s="197"/>
      <c r="E167" s="197"/>
      <c r="F167" s="197"/>
      <c r="G167" s="197"/>
      <c r="H167" s="197"/>
      <c r="I167" s="197"/>
      <c r="J167" s="197"/>
      <c r="K167" s="197"/>
      <c r="L167" s="197"/>
      <c r="M167" s="197"/>
      <c r="N167" s="197"/>
      <c r="O167" s="197"/>
      <c r="P167" s="197"/>
      <c r="Q167" s="197"/>
      <c r="R167" s="197"/>
      <c r="S167" s="197"/>
      <c r="T167" s="197"/>
      <c r="U167" s="207" t="s">
        <v>517</v>
      </c>
      <c r="V167" s="654" t="str">
        <f>IF(【こちらを入力】定期調査報告書!E83="","",【こちらを入力】定期調査報告書!E83)</f>
        <v/>
      </c>
      <c r="W167" s="654"/>
      <c r="X167" s="654"/>
      <c r="Y167" s="654"/>
      <c r="Z167" s="654"/>
      <c r="AA167" s="197" t="s">
        <v>870</v>
      </c>
      <c r="AB167" s="197"/>
      <c r="AC167" s="207" t="s">
        <v>517</v>
      </c>
      <c r="AD167" s="657" t="str">
        <f>IF(【こちらを入力】定期調査報告書!H83="","",【こちらを入力】定期調査報告書!H83)</f>
        <v/>
      </c>
      <c r="AE167" s="657"/>
      <c r="AF167" s="657"/>
      <c r="AG167" s="657"/>
      <c r="AH167" s="215" t="s">
        <v>513</v>
      </c>
      <c r="AI167" s="197" t="s">
        <v>870</v>
      </c>
      <c r="AJ167" s="197"/>
      <c r="AK167" s="197"/>
      <c r="AL167" s="197"/>
      <c r="AM167" s="197"/>
      <c r="AN167" s="197"/>
      <c r="AO167" s="197"/>
      <c r="AP167" s="197"/>
      <c r="AQ167" s="197"/>
      <c r="AR167" s="205"/>
      <c r="AS167" s="205"/>
      <c r="AT167" s="205"/>
    </row>
    <row r="168" spans="1:46" ht="13" customHeight="1" x14ac:dyDescent="0.2">
      <c r="A168" s="197"/>
      <c r="B168" s="197"/>
      <c r="C168" s="207"/>
      <c r="D168" s="197"/>
      <c r="E168" s="197"/>
      <c r="F168" s="197"/>
      <c r="G168" s="197"/>
      <c r="H168" s="197"/>
      <c r="I168" s="197"/>
      <c r="J168" s="197"/>
      <c r="K168" s="197"/>
      <c r="L168" s="197"/>
      <c r="M168" s="197"/>
      <c r="N168" s="207" t="s">
        <v>517</v>
      </c>
      <c r="O168" s="656">
        <f>IF(【こちらを入力】定期調査報告書!C84="","",【こちらを入力】定期調査報告書!C84)</f>
        <v>3</v>
      </c>
      <c r="P168" s="656"/>
      <c r="Q168" s="656"/>
      <c r="R168" s="197" t="s">
        <v>892</v>
      </c>
      <c r="S168" s="197"/>
      <c r="T168" s="197"/>
      <c r="U168" s="207" t="s">
        <v>517</v>
      </c>
      <c r="V168" s="654" t="str">
        <f>IF(【こちらを入力】定期調査報告書!E84="","",【こちらを入力】定期調査報告書!E84)</f>
        <v/>
      </c>
      <c r="W168" s="654"/>
      <c r="X168" s="654"/>
      <c r="Y168" s="654"/>
      <c r="Z168" s="654"/>
      <c r="AA168" s="197" t="s">
        <v>870</v>
      </c>
      <c r="AB168" s="197"/>
      <c r="AC168" s="207" t="s">
        <v>517</v>
      </c>
      <c r="AD168" s="657" t="str">
        <f>IF(【こちらを入力】定期調査報告書!H84="","",【こちらを入力】定期調査報告書!H84)</f>
        <v/>
      </c>
      <c r="AE168" s="657"/>
      <c r="AF168" s="657"/>
      <c r="AG168" s="657"/>
      <c r="AH168" s="215" t="s">
        <v>513</v>
      </c>
      <c r="AI168" s="197" t="s">
        <v>870</v>
      </c>
      <c r="AJ168" s="197"/>
      <c r="AK168" s="197"/>
      <c r="AL168" s="197"/>
      <c r="AM168" s="197"/>
      <c r="AN168" s="197"/>
      <c r="AO168" s="197"/>
      <c r="AP168" s="197"/>
      <c r="AQ168" s="197"/>
      <c r="AR168" s="205"/>
      <c r="AS168" s="205"/>
      <c r="AT168" s="205"/>
    </row>
    <row r="169" spans="1:46" ht="13" customHeight="1" x14ac:dyDescent="0.2">
      <c r="A169" s="197"/>
      <c r="B169" s="197"/>
      <c r="C169" s="207"/>
      <c r="D169" s="197"/>
      <c r="E169" s="197"/>
      <c r="F169" s="197"/>
      <c r="G169" s="197"/>
      <c r="H169" s="197"/>
      <c r="I169" s="197"/>
      <c r="J169" s="197"/>
      <c r="K169" s="197"/>
      <c r="L169" s="197"/>
      <c r="M169" s="197"/>
      <c r="N169" s="197"/>
      <c r="O169" s="197"/>
      <c r="P169" s="197"/>
      <c r="Q169" s="197"/>
      <c r="R169" s="197"/>
      <c r="S169" s="197"/>
      <c r="T169" s="197"/>
      <c r="U169" s="207" t="s">
        <v>517</v>
      </c>
      <c r="V169" s="654" t="str">
        <f>IF(【こちらを入力】定期調査報告書!E85="","",【こちらを入力】定期調査報告書!E85)</f>
        <v/>
      </c>
      <c r="W169" s="654"/>
      <c r="X169" s="654"/>
      <c r="Y169" s="654"/>
      <c r="Z169" s="654"/>
      <c r="AA169" s="197" t="s">
        <v>870</v>
      </c>
      <c r="AB169" s="197"/>
      <c r="AC169" s="207" t="s">
        <v>517</v>
      </c>
      <c r="AD169" s="657" t="str">
        <f>IF(【こちらを入力】定期調査報告書!H85="","",【こちらを入力】定期調査報告書!H85)</f>
        <v/>
      </c>
      <c r="AE169" s="657"/>
      <c r="AF169" s="657"/>
      <c r="AG169" s="657"/>
      <c r="AH169" s="215" t="s">
        <v>513</v>
      </c>
      <c r="AI169" s="197" t="s">
        <v>870</v>
      </c>
      <c r="AJ169" s="197"/>
      <c r="AK169" s="197"/>
      <c r="AL169" s="197"/>
      <c r="AM169" s="197"/>
      <c r="AN169" s="197"/>
      <c r="AO169" s="197"/>
      <c r="AP169" s="197"/>
      <c r="AQ169" s="197"/>
      <c r="AR169" s="205"/>
      <c r="AS169" s="205"/>
      <c r="AT169" s="205"/>
    </row>
    <row r="170" spans="1:46" ht="13" customHeight="1" x14ac:dyDescent="0.2">
      <c r="A170" s="197"/>
      <c r="B170" s="197"/>
      <c r="C170" s="207"/>
      <c r="D170" s="197"/>
      <c r="E170" s="197"/>
      <c r="F170" s="197"/>
      <c r="G170" s="197"/>
      <c r="H170" s="197"/>
      <c r="I170" s="197"/>
      <c r="J170" s="197"/>
      <c r="K170" s="197"/>
      <c r="L170" s="197"/>
      <c r="M170" s="197"/>
      <c r="N170" s="197"/>
      <c r="O170" s="197"/>
      <c r="P170" s="197"/>
      <c r="Q170" s="197"/>
      <c r="R170" s="197"/>
      <c r="S170" s="197"/>
      <c r="T170" s="197"/>
      <c r="U170" s="207" t="s">
        <v>517</v>
      </c>
      <c r="V170" s="654" t="str">
        <f>IF(【こちらを入力】定期調査報告書!E86="","",【こちらを入力】定期調査報告書!E86)</f>
        <v/>
      </c>
      <c r="W170" s="654"/>
      <c r="X170" s="654"/>
      <c r="Y170" s="654"/>
      <c r="Z170" s="654"/>
      <c r="AA170" s="197" t="s">
        <v>870</v>
      </c>
      <c r="AB170" s="197"/>
      <c r="AC170" s="207" t="s">
        <v>517</v>
      </c>
      <c r="AD170" s="657" t="str">
        <f>IF(【こちらを入力】定期調査報告書!H86="","",【こちらを入力】定期調査報告書!H86)</f>
        <v/>
      </c>
      <c r="AE170" s="657"/>
      <c r="AF170" s="657"/>
      <c r="AG170" s="657"/>
      <c r="AH170" s="215" t="s">
        <v>513</v>
      </c>
      <c r="AI170" s="197" t="s">
        <v>870</v>
      </c>
      <c r="AJ170" s="197"/>
      <c r="AK170" s="197"/>
      <c r="AL170" s="197"/>
      <c r="AM170" s="197"/>
      <c r="AN170" s="197"/>
      <c r="AO170" s="197"/>
      <c r="AP170" s="197"/>
      <c r="AQ170" s="197"/>
      <c r="AR170" s="205"/>
      <c r="AS170" s="205"/>
      <c r="AT170" s="205"/>
    </row>
    <row r="171" spans="1:46" ht="13" customHeight="1" x14ac:dyDescent="0.2">
      <c r="A171" s="197"/>
      <c r="B171" s="197"/>
      <c r="C171" s="207"/>
      <c r="D171" s="197"/>
      <c r="E171" s="197"/>
      <c r="F171" s="197"/>
      <c r="G171" s="197"/>
      <c r="H171" s="197"/>
      <c r="I171" s="197"/>
      <c r="J171" s="197"/>
      <c r="K171" s="197"/>
      <c r="L171" s="197"/>
      <c r="M171" s="197"/>
      <c r="N171" s="207" t="s">
        <v>517</v>
      </c>
      <c r="O171" s="656">
        <f>IF(【こちらを入力】定期調査報告書!C87="","",【こちらを入力】定期調査報告書!C87)</f>
        <v>4</v>
      </c>
      <c r="P171" s="656"/>
      <c r="Q171" s="656"/>
      <c r="R171" s="197" t="s">
        <v>892</v>
      </c>
      <c r="S171" s="197"/>
      <c r="T171" s="197"/>
      <c r="U171" s="207" t="s">
        <v>517</v>
      </c>
      <c r="V171" s="654" t="str">
        <f>IF(【こちらを入力】定期調査報告書!E87="","",【こちらを入力】定期調査報告書!E87)</f>
        <v/>
      </c>
      <c r="W171" s="654"/>
      <c r="X171" s="654"/>
      <c r="Y171" s="654"/>
      <c r="Z171" s="654"/>
      <c r="AA171" s="197" t="s">
        <v>870</v>
      </c>
      <c r="AB171" s="197"/>
      <c r="AC171" s="207" t="s">
        <v>517</v>
      </c>
      <c r="AD171" s="657" t="str">
        <f>IF(【こちらを入力】定期調査報告書!H87="","",【こちらを入力】定期調査報告書!H87)</f>
        <v/>
      </c>
      <c r="AE171" s="657"/>
      <c r="AF171" s="657"/>
      <c r="AG171" s="657"/>
      <c r="AH171" s="215" t="s">
        <v>513</v>
      </c>
      <c r="AI171" s="197" t="s">
        <v>870</v>
      </c>
      <c r="AJ171" s="197"/>
      <c r="AK171" s="197"/>
      <c r="AL171" s="197"/>
      <c r="AM171" s="197"/>
      <c r="AN171" s="197"/>
      <c r="AO171" s="197"/>
      <c r="AP171" s="197"/>
      <c r="AQ171" s="197"/>
      <c r="AR171" s="205"/>
      <c r="AS171" s="205"/>
      <c r="AT171" s="205"/>
    </row>
    <row r="172" spans="1:46" ht="13" customHeight="1" x14ac:dyDescent="0.2">
      <c r="A172" s="197"/>
      <c r="B172" s="197"/>
      <c r="C172" s="207"/>
      <c r="D172" s="197"/>
      <c r="E172" s="197"/>
      <c r="F172" s="197"/>
      <c r="G172" s="197"/>
      <c r="H172" s="197"/>
      <c r="I172" s="197"/>
      <c r="J172" s="197"/>
      <c r="K172" s="197"/>
      <c r="L172" s="197"/>
      <c r="M172" s="197"/>
      <c r="N172" s="197"/>
      <c r="O172" s="197"/>
      <c r="P172" s="197"/>
      <c r="Q172" s="197"/>
      <c r="R172" s="197"/>
      <c r="S172" s="197"/>
      <c r="T172" s="197"/>
      <c r="U172" s="207" t="s">
        <v>517</v>
      </c>
      <c r="V172" s="654" t="str">
        <f>IF(【こちらを入力】定期調査報告書!E88="","",【こちらを入力】定期調査報告書!E88)</f>
        <v/>
      </c>
      <c r="W172" s="654"/>
      <c r="X172" s="654"/>
      <c r="Y172" s="654"/>
      <c r="Z172" s="654"/>
      <c r="AA172" s="197" t="s">
        <v>870</v>
      </c>
      <c r="AB172" s="197"/>
      <c r="AC172" s="207" t="s">
        <v>517</v>
      </c>
      <c r="AD172" s="657" t="str">
        <f>IF(【こちらを入力】定期調査報告書!H88="","",【こちらを入力】定期調査報告書!H88)</f>
        <v/>
      </c>
      <c r="AE172" s="657"/>
      <c r="AF172" s="657"/>
      <c r="AG172" s="657"/>
      <c r="AH172" s="215" t="s">
        <v>513</v>
      </c>
      <c r="AI172" s="197" t="s">
        <v>870</v>
      </c>
      <c r="AJ172" s="197"/>
      <c r="AK172" s="197"/>
      <c r="AL172" s="197"/>
      <c r="AM172" s="197"/>
      <c r="AN172" s="197"/>
      <c r="AO172" s="197"/>
      <c r="AP172" s="197"/>
      <c r="AQ172" s="197"/>
      <c r="AR172" s="205"/>
      <c r="AS172" s="205"/>
      <c r="AT172" s="205"/>
    </row>
    <row r="173" spans="1:46" ht="13" customHeight="1" x14ac:dyDescent="0.2">
      <c r="A173" s="197"/>
      <c r="B173" s="197"/>
      <c r="C173" s="207"/>
      <c r="D173" s="197"/>
      <c r="E173" s="197"/>
      <c r="F173" s="197"/>
      <c r="G173" s="197"/>
      <c r="H173" s="197"/>
      <c r="I173" s="197"/>
      <c r="J173" s="197"/>
      <c r="K173" s="197"/>
      <c r="L173" s="197"/>
      <c r="M173" s="197"/>
      <c r="N173" s="197"/>
      <c r="O173" s="197"/>
      <c r="P173" s="197"/>
      <c r="Q173" s="197"/>
      <c r="R173" s="197"/>
      <c r="S173" s="197"/>
      <c r="T173" s="197"/>
      <c r="U173" s="207" t="s">
        <v>517</v>
      </c>
      <c r="V173" s="654" t="str">
        <f>IF(【こちらを入力】定期調査報告書!E89="","",【こちらを入力】定期調査報告書!E89)</f>
        <v/>
      </c>
      <c r="W173" s="654"/>
      <c r="X173" s="654"/>
      <c r="Y173" s="654"/>
      <c r="Z173" s="654"/>
      <c r="AA173" s="197" t="s">
        <v>870</v>
      </c>
      <c r="AB173" s="197"/>
      <c r="AC173" s="207" t="s">
        <v>517</v>
      </c>
      <c r="AD173" s="657" t="str">
        <f>IF(【こちらを入力】定期調査報告書!H89="","",【こちらを入力】定期調査報告書!H89)</f>
        <v/>
      </c>
      <c r="AE173" s="657"/>
      <c r="AF173" s="657"/>
      <c r="AG173" s="657"/>
      <c r="AH173" s="215" t="s">
        <v>513</v>
      </c>
      <c r="AI173" s="197" t="s">
        <v>870</v>
      </c>
      <c r="AJ173" s="197"/>
      <c r="AK173" s="197"/>
      <c r="AL173" s="197"/>
      <c r="AM173" s="197"/>
      <c r="AN173" s="197"/>
      <c r="AO173" s="197"/>
      <c r="AP173" s="197"/>
      <c r="AQ173" s="197"/>
      <c r="AR173" s="205"/>
      <c r="AS173" s="205"/>
      <c r="AT173" s="205"/>
    </row>
    <row r="174" spans="1:46" ht="13" customHeight="1" x14ac:dyDescent="0.2">
      <c r="A174" s="197"/>
      <c r="B174" s="197"/>
      <c r="D174" s="207" t="s">
        <v>893</v>
      </c>
      <c r="E174" s="197"/>
      <c r="F174" s="197"/>
      <c r="G174" s="197"/>
      <c r="H174" s="197"/>
      <c r="I174" s="197"/>
      <c r="J174" s="197"/>
      <c r="K174" s="197"/>
      <c r="L174" s="197"/>
      <c r="M174" s="197"/>
      <c r="N174" s="197"/>
      <c r="O174" s="197"/>
      <c r="P174" s="197"/>
      <c r="Q174" s="197"/>
      <c r="R174" s="197"/>
      <c r="S174" s="197"/>
      <c r="T174" s="197"/>
      <c r="U174" s="207" t="s">
        <v>517</v>
      </c>
      <c r="V174" s="654" t="str">
        <f>IF(【こちらを入力】定期調査報告書!E91="","",【こちらを入力】定期調査報告書!E91)</f>
        <v/>
      </c>
      <c r="W174" s="654"/>
      <c r="X174" s="654"/>
      <c r="Y174" s="654"/>
      <c r="Z174" s="654"/>
      <c r="AA174" s="197" t="s">
        <v>870</v>
      </c>
      <c r="AB174" s="197"/>
      <c r="AC174" s="207" t="s">
        <v>517</v>
      </c>
      <c r="AD174" s="657" t="str">
        <f>IF(【こちらを入力】定期調査報告書!H91="","",【こちらを入力】定期調査報告書!H91)</f>
        <v/>
      </c>
      <c r="AE174" s="657"/>
      <c r="AF174" s="657"/>
      <c r="AG174" s="657"/>
      <c r="AH174" s="215" t="s">
        <v>513</v>
      </c>
      <c r="AI174" s="197" t="s">
        <v>870</v>
      </c>
      <c r="AJ174" s="197"/>
      <c r="AK174" s="197"/>
      <c r="AL174" s="197"/>
      <c r="AM174" s="197"/>
      <c r="AN174" s="197"/>
      <c r="AO174" s="197"/>
      <c r="AP174" s="197"/>
      <c r="AQ174" s="197"/>
      <c r="AR174" s="205"/>
      <c r="AS174" s="205"/>
      <c r="AT174" s="205"/>
    </row>
    <row r="175" spans="1:46" ht="13" customHeight="1" x14ac:dyDescent="0.2">
      <c r="A175" s="197"/>
      <c r="B175" s="197"/>
      <c r="C175" s="207"/>
      <c r="D175" s="197"/>
      <c r="E175" s="197"/>
      <c r="F175" s="197"/>
      <c r="G175" s="197"/>
      <c r="H175" s="197"/>
      <c r="I175" s="197"/>
      <c r="J175" s="197"/>
      <c r="K175" s="197"/>
      <c r="L175" s="197"/>
      <c r="M175" s="197"/>
      <c r="N175" s="197"/>
      <c r="O175" s="197"/>
      <c r="P175" s="197"/>
      <c r="Q175" s="197"/>
      <c r="R175" s="197"/>
      <c r="S175" s="197"/>
      <c r="T175" s="197"/>
      <c r="U175" s="207" t="s">
        <v>517</v>
      </c>
      <c r="V175" s="654" t="str">
        <f>IF(【こちらを入力】定期調査報告書!E92="","",【こちらを入力】定期調査報告書!E92)</f>
        <v/>
      </c>
      <c r="W175" s="654"/>
      <c r="X175" s="654"/>
      <c r="Y175" s="654"/>
      <c r="Z175" s="654"/>
      <c r="AA175" s="197" t="s">
        <v>870</v>
      </c>
      <c r="AB175" s="197"/>
      <c r="AC175" s="207" t="s">
        <v>517</v>
      </c>
      <c r="AD175" s="657" t="str">
        <f>IF(【こちらを入力】定期調査報告書!H92="","",【こちらを入力】定期調査報告書!H92)</f>
        <v/>
      </c>
      <c r="AE175" s="657"/>
      <c r="AF175" s="657"/>
      <c r="AG175" s="657"/>
      <c r="AH175" s="215" t="s">
        <v>513</v>
      </c>
      <c r="AI175" s="197" t="s">
        <v>870</v>
      </c>
      <c r="AJ175" s="197"/>
      <c r="AK175" s="197"/>
      <c r="AL175" s="197"/>
      <c r="AM175" s="197"/>
      <c r="AN175" s="197"/>
      <c r="AO175" s="197"/>
      <c r="AP175" s="197"/>
      <c r="AQ175" s="197"/>
      <c r="AR175" s="205"/>
      <c r="AS175" s="205"/>
      <c r="AT175" s="205"/>
    </row>
    <row r="176" spans="1:46" ht="13" customHeight="1" x14ac:dyDescent="0.2">
      <c r="A176" s="197"/>
      <c r="B176" s="197"/>
      <c r="C176" s="207"/>
      <c r="D176" s="197"/>
      <c r="E176" s="197"/>
      <c r="F176" s="197"/>
      <c r="G176" s="197"/>
      <c r="H176" s="197"/>
      <c r="I176" s="197"/>
      <c r="J176" s="197"/>
      <c r="K176" s="197"/>
      <c r="L176" s="197"/>
      <c r="M176" s="197"/>
      <c r="N176" s="197"/>
      <c r="O176" s="197"/>
      <c r="P176" s="197"/>
      <c r="Q176" s="197"/>
      <c r="R176" s="197"/>
      <c r="S176" s="197"/>
      <c r="T176" s="197"/>
      <c r="U176" s="207" t="s">
        <v>517</v>
      </c>
      <c r="V176" s="654" t="str">
        <f>IF(【こちらを入力】定期調査報告書!E93="","",【こちらを入力】定期調査報告書!E93)</f>
        <v/>
      </c>
      <c r="W176" s="654"/>
      <c r="X176" s="654"/>
      <c r="Y176" s="654"/>
      <c r="Z176" s="654"/>
      <c r="AA176" s="197" t="s">
        <v>870</v>
      </c>
      <c r="AB176" s="197"/>
      <c r="AC176" s="207" t="s">
        <v>517</v>
      </c>
      <c r="AD176" s="657" t="str">
        <f>IF(【こちらを入力】定期調査報告書!H93="","",【こちらを入力】定期調査報告書!H93)</f>
        <v/>
      </c>
      <c r="AE176" s="657"/>
      <c r="AF176" s="657"/>
      <c r="AG176" s="657"/>
      <c r="AH176" s="215" t="s">
        <v>513</v>
      </c>
      <c r="AI176" s="197" t="s">
        <v>870</v>
      </c>
      <c r="AJ176" s="197"/>
      <c r="AK176" s="197"/>
      <c r="AL176" s="197"/>
      <c r="AM176" s="197"/>
      <c r="AN176" s="197"/>
      <c r="AO176" s="197"/>
      <c r="AP176" s="197"/>
      <c r="AQ176" s="197"/>
      <c r="AR176" s="205"/>
      <c r="AS176" s="205"/>
      <c r="AT176" s="205"/>
    </row>
    <row r="177" spans="1:46" ht="13" hidden="1" customHeight="1" x14ac:dyDescent="0.2">
      <c r="A177" s="197"/>
      <c r="B177" s="207" t="s">
        <v>894</v>
      </c>
      <c r="C177" s="197"/>
      <c r="D177" s="197"/>
      <c r="E177" s="197"/>
      <c r="F177" s="197"/>
      <c r="G177" s="197"/>
      <c r="H177" s="197"/>
      <c r="I177" s="197"/>
      <c r="J177" s="197"/>
      <c r="K177" s="197"/>
      <c r="L177" s="197"/>
      <c r="M177" s="197"/>
      <c r="N177" s="197"/>
      <c r="O177" s="197"/>
      <c r="P177" s="197"/>
      <c r="Q177" s="197"/>
      <c r="R177" s="197"/>
      <c r="S177" s="197"/>
      <c r="T177" s="197"/>
      <c r="U177" s="197"/>
      <c r="V177" s="197"/>
      <c r="W177" s="197"/>
      <c r="X177" s="197"/>
      <c r="Y177" s="197"/>
      <c r="Z177" s="197"/>
      <c r="AA177" s="197"/>
      <c r="AB177" s="197"/>
      <c r="AC177" s="197"/>
      <c r="AD177" s="197"/>
      <c r="AE177" s="197"/>
      <c r="AF177" s="197"/>
      <c r="AG177" s="197"/>
      <c r="AH177" s="197"/>
      <c r="AI177" s="197"/>
      <c r="AJ177" s="197"/>
      <c r="AK177" s="197"/>
      <c r="AL177" s="197"/>
      <c r="AM177" s="197"/>
      <c r="AN177" s="197"/>
      <c r="AO177" s="197"/>
      <c r="AP177" s="197"/>
      <c r="AQ177" s="197"/>
      <c r="AR177" s="197"/>
      <c r="AS177" s="197"/>
      <c r="AT177" s="197"/>
    </row>
    <row r="178" spans="1:46" ht="13" hidden="1" customHeight="1" x14ac:dyDescent="0.2">
      <c r="A178" s="197"/>
      <c r="B178" s="205"/>
      <c r="C178" s="208" t="s">
        <v>835</v>
      </c>
      <c r="D178" s="205"/>
      <c r="E178" s="205"/>
      <c r="F178" s="205"/>
      <c r="G178" s="205"/>
      <c r="H178" s="205"/>
      <c r="I178" s="205"/>
      <c r="J178" s="240" t="s">
        <v>895</v>
      </c>
      <c r="K178" s="664"/>
      <c r="L178" s="664"/>
      <c r="M178" s="205" t="s">
        <v>896</v>
      </c>
      <c r="N178" s="205"/>
      <c r="O178" s="205"/>
      <c r="P178" s="205"/>
      <c r="Q178" s="205"/>
      <c r="R178" s="205"/>
      <c r="S178" s="205"/>
      <c r="T178" s="205"/>
      <c r="U178" s="205"/>
      <c r="V178" s="240"/>
      <c r="W178" s="241" t="s">
        <v>517</v>
      </c>
      <c r="X178" s="664"/>
      <c r="Y178" s="664"/>
      <c r="Z178" s="664"/>
      <c r="AA178" s="664"/>
      <c r="AB178" s="664"/>
      <c r="AC178" s="664"/>
      <c r="AD178" s="205"/>
      <c r="AE178" s="205"/>
      <c r="AF178" s="205"/>
      <c r="AG178" s="240" t="s">
        <v>897</v>
      </c>
      <c r="AH178" s="665"/>
      <c r="AI178" s="665"/>
      <c r="AJ178" s="665"/>
      <c r="AK178" s="665"/>
      <c r="AL178" s="665"/>
      <c r="AM178" s="665"/>
      <c r="AN178" s="665"/>
      <c r="AO178" s="205" t="s">
        <v>898</v>
      </c>
      <c r="AP178" s="205"/>
      <c r="AQ178" s="205"/>
      <c r="AR178" s="205"/>
      <c r="AS178" s="205"/>
      <c r="AT178" s="205"/>
    </row>
    <row r="179" spans="1:46" ht="13" hidden="1" customHeight="1" x14ac:dyDescent="0.2">
      <c r="A179" s="197"/>
      <c r="B179" s="205"/>
      <c r="C179" s="208"/>
      <c r="D179" s="205"/>
      <c r="E179" s="205"/>
      <c r="F179" s="205"/>
      <c r="G179" s="205"/>
      <c r="H179" s="205"/>
      <c r="I179" s="205"/>
      <c r="J179" s="205" t="s">
        <v>899</v>
      </c>
      <c r="K179" s="205"/>
      <c r="L179" s="205"/>
      <c r="M179" s="205"/>
      <c r="N179" s="205"/>
      <c r="O179" s="205"/>
      <c r="P179" s="205"/>
      <c r="Q179" s="205"/>
      <c r="R179" s="205"/>
      <c r="S179" s="205"/>
      <c r="T179" s="205"/>
      <c r="U179" s="205"/>
      <c r="V179" s="205"/>
      <c r="W179" s="205"/>
      <c r="X179" s="205"/>
      <c r="Y179" s="205"/>
      <c r="Z179" s="205"/>
      <c r="AA179" s="205"/>
      <c r="AB179" s="205"/>
      <c r="AC179" s="205"/>
      <c r="AD179" s="205"/>
      <c r="AE179" s="205"/>
      <c r="AF179" s="205"/>
      <c r="AG179" s="240" t="s">
        <v>900</v>
      </c>
      <c r="AH179" s="665"/>
      <c r="AI179" s="665"/>
      <c r="AJ179" s="665"/>
      <c r="AK179" s="665"/>
      <c r="AL179" s="665"/>
      <c r="AM179" s="665"/>
      <c r="AN179" s="665"/>
      <c r="AO179" s="205" t="s">
        <v>898</v>
      </c>
      <c r="AP179" s="205"/>
      <c r="AQ179" s="205"/>
      <c r="AR179" s="205"/>
      <c r="AS179" s="205"/>
      <c r="AT179" s="205"/>
    </row>
    <row r="180" spans="1:46" ht="12" hidden="1" customHeight="1" x14ac:dyDescent="0.2">
      <c r="A180" s="197"/>
      <c r="B180" s="205"/>
      <c r="C180" s="208"/>
      <c r="D180" s="205"/>
      <c r="E180" s="205"/>
      <c r="F180" s="205"/>
      <c r="G180" s="205"/>
      <c r="H180" s="205"/>
      <c r="I180" s="205"/>
      <c r="J180" s="205" t="s">
        <v>901</v>
      </c>
      <c r="K180" s="205"/>
      <c r="L180" s="205"/>
      <c r="M180" s="205"/>
      <c r="N180" s="205"/>
      <c r="O180" s="205"/>
      <c r="P180" s="205"/>
      <c r="Q180" s="205"/>
      <c r="R180" s="205"/>
      <c r="S180" s="205"/>
      <c r="T180" s="205"/>
      <c r="U180" s="205"/>
      <c r="V180" s="205"/>
      <c r="W180" s="205"/>
      <c r="X180" s="205"/>
      <c r="Y180" s="205"/>
      <c r="Z180" s="205"/>
      <c r="AA180" s="205"/>
      <c r="AB180" s="205"/>
      <c r="AC180" s="205"/>
      <c r="AD180" s="205"/>
      <c r="AE180" s="205"/>
      <c r="AF180" s="205"/>
      <c r="AG180" s="240" t="s">
        <v>900</v>
      </c>
      <c r="AH180" s="665"/>
      <c r="AI180" s="665"/>
      <c r="AJ180" s="665"/>
      <c r="AK180" s="665"/>
      <c r="AL180" s="665"/>
      <c r="AM180" s="665"/>
      <c r="AN180" s="665"/>
      <c r="AO180" s="205" t="s">
        <v>898</v>
      </c>
      <c r="AP180" s="205"/>
      <c r="AQ180" s="205"/>
      <c r="AR180" s="205"/>
      <c r="AS180" s="205"/>
      <c r="AT180" s="205"/>
    </row>
    <row r="181" spans="1:46" ht="13" hidden="1" customHeight="1" x14ac:dyDescent="0.2">
      <c r="A181" s="197"/>
      <c r="B181" s="205"/>
      <c r="C181" s="208" t="s">
        <v>826</v>
      </c>
      <c r="D181" s="205"/>
      <c r="E181" s="205"/>
      <c r="F181" s="205"/>
      <c r="G181" s="205"/>
      <c r="H181" s="205"/>
      <c r="I181" s="205"/>
      <c r="J181" s="205"/>
      <c r="K181" s="205"/>
      <c r="L181" s="205"/>
      <c r="M181" s="205"/>
      <c r="N181" s="643"/>
      <c r="O181" s="643"/>
      <c r="P181" s="643"/>
      <c r="Q181" s="643"/>
      <c r="R181" s="643"/>
      <c r="S181" s="643"/>
      <c r="T181" s="643"/>
      <c r="U181" s="643"/>
      <c r="V181" s="643"/>
      <c r="W181" s="643"/>
      <c r="X181" s="643"/>
      <c r="Y181" s="643"/>
      <c r="Z181" s="643"/>
      <c r="AA181" s="643"/>
      <c r="AB181" s="643"/>
      <c r="AC181" s="643"/>
      <c r="AD181" s="643"/>
      <c r="AE181" s="643"/>
      <c r="AF181" s="643"/>
      <c r="AG181" s="643"/>
      <c r="AH181" s="643"/>
      <c r="AI181" s="643"/>
      <c r="AJ181" s="643"/>
      <c r="AK181" s="643"/>
      <c r="AL181" s="643"/>
      <c r="AM181" s="643"/>
      <c r="AN181" s="643"/>
      <c r="AO181" s="643"/>
      <c r="AP181" s="643"/>
      <c r="AQ181" s="643"/>
      <c r="AR181" s="643"/>
      <c r="AS181" s="643"/>
      <c r="AT181" s="643"/>
    </row>
    <row r="182" spans="1:46" ht="13" hidden="1" customHeight="1" x14ac:dyDescent="0.2">
      <c r="A182" s="197"/>
      <c r="B182" s="205"/>
      <c r="C182" s="208" t="s">
        <v>902</v>
      </c>
      <c r="D182" s="205"/>
      <c r="E182" s="205"/>
      <c r="F182" s="205"/>
      <c r="G182" s="205"/>
      <c r="H182" s="205"/>
      <c r="I182" s="205"/>
      <c r="J182" s="205"/>
      <c r="K182" s="205"/>
      <c r="L182" s="205"/>
      <c r="M182" s="205"/>
      <c r="N182" s="666"/>
      <c r="O182" s="666"/>
      <c r="P182" s="666"/>
      <c r="Q182" s="666"/>
      <c r="R182" s="666"/>
      <c r="S182" s="666"/>
      <c r="T182" s="666"/>
      <c r="U182" s="666"/>
      <c r="V182" s="666"/>
      <c r="W182" s="666"/>
      <c r="X182" s="666"/>
      <c r="Y182" s="666"/>
      <c r="Z182" s="666"/>
      <c r="AA182" s="666"/>
      <c r="AB182" s="666"/>
      <c r="AC182" s="666"/>
      <c r="AD182" s="666"/>
      <c r="AE182" s="666"/>
      <c r="AF182" s="666"/>
      <c r="AG182" s="666"/>
      <c r="AH182" s="666"/>
      <c r="AI182" s="666"/>
      <c r="AJ182" s="666"/>
      <c r="AK182" s="666"/>
      <c r="AL182" s="666"/>
      <c r="AM182" s="666"/>
      <c r="AN182" s="666"/>
      <c r="AO182" s="666"/>
      <c r="AP182" s="666"/>
      <c r="AQ182" s="666"/>
      <c r="AR182" s="666"/>
      <c r="AS182" s="666"/>
      <c r="AT182" s="666"/>
    </row>
    <row r="183" spans="1:46" ht="13" hidden="1" customHeight="1" x14ac:dyDescent="0.2">
      <c r="A183" s="197"/>
      <c r="B183" s="205"/>
      <c r="C183" s="208" t="s">
        <v>903</v>
      </c>
      <c r="D183" s="205"/>
      <c r="E183" s="205"/>
      <c r="F183" s="205"/>
      <c r="G183" s="205"/>
      <c r="H183" s="205"/>
      <c r="I183" s="205"/>
      <c r="J183" s="205"/>
      <c r="K183" s="205"/>
      <c r="L183" s="205"/>
      <c r="M183" s="205"/>
      <c r="N183" s="643"/>
      <c r="O183" s="643"/>
      <c r="P183" s="643"/>
      <c r="Q183" s="643"/>
      <c r="R183" s="643"/>
      <c r="S183" s="643"/>
      <c r="T183" s="643"/>
      <c r="U183" s="643"/>
      <c r="V183" s="643"/>
      <c r="W183" s="643"/>
      <c r="X183" s="643"/>
      <c r="Y183" s="643"/>
      <c r="Z183" s="643"/>
      <c r="AA183" s="643"/>
      <c r="AB183" s="643"/>
      <c r="AC183" s="643"/>
      <c r="AD183" s="643"/>
      <c r="AE183" s="643"/>
      <c r="AF183" s="643"/>
      <c r="AG183" s="643"/>
      <c r="AH183" s="643"/>
      <c r="AI183" s="643"/>
      <c r="AJ183" s="643"/>
      <c r="AK183" s="643"/>
      <c r="AL183" s="643"/>
      <c r="AM183" s="643"/>
      <c r="AN183" s="643"/>
      <c r="AO183" s="643"/>
      <c r="AP183" s="643"/>
      <c r="AQ183" s="643"/>
      <c r="AR183" s="643"/>
      <c r="AS183" s="643"/>
      <c r="AT183" s="643"/>
    </row>
    <row r="184" spans="1:46" ht="13" hidden="1" customHeight="1" x14ac:dyDescent="0.2">
      <c r="A184" s="197"/>
      <c r="B184" s="205"/>
      <c r="C184" s="208"/>
      <c r="D184" s="205"/>
      <c r="E184" s="205"/>
      <c r="F184" s="205"/>
      <c r="G184" s="205"/>
      <c r="H184" s="205"/>
      <c r="I184" s="205"/>
      <c r="J184" s="240" t="s">
        <v>895</v>
      </c>
      <c r="K184" s="664"/>
      <c r="L184" s="664"/>
      <c r="M184" s="205" t="s">
        <v>904</v>
      </c>
      <c r="N184" s="205"/>
      <c r="O184" s="205"/>
      <c r="P184" s="205"/>
      <c r="Q184" s="205"/>
      <c r="R184" s="205"/>
      <c r="S184" s="205"/>
      <c r="T184" s="205"/>
      <c r="U184" s="205"/>
      <c r="V184" s="240"/>
      <c r="W184" s="241" t="s">
        <v>517</v>
      </c>
      <c r="X184" s="664"/>
      <c r="Y184" s="664"/>
      <c r="Z184" s="664"/>
      <c r="AA184" s="664"/>
      <c r="AB184" s="205"/>
      <c r="AC184" s="205"/>
      <c r="AD184" s="205"/>
      <c r="AE184" s="205"/>
      <c r="AF184" s="205"/>
      <c r="AG184" s="240" t="s">
        <v>905</v>
      </c>
      <c r="AH184" s="665"/>
      <c r="AI184" s="665"/>
      <c r="AJ184" s="665"/>
      <c r="AK184" s="665"/>
      <c r="AL184" s="665"/>
      <c r="AM184" s="665"/>
      <c r="AN184" s="665"/>
      <c r="AO184" s="205" t="s">
        <v>898</v>
      </c>
      <c r="AP184" s="205"/>
      <c r="AQ184" s="205"/>
      <c r="AR184" s="205"/>
      <c r="AS184" s="205"/>
      <c r="AT184" s="205"/>
    </row>
    <row r="185" spans="1:46" ht="13" hidden="1" customHeight="1" x14ac:dyDescent="0.2">
      <c r="A185" s="197"/>
      <c r="B185" s="205"/>
      <c r="C185" s="208" t="s">
        <v>906</v>
      </c>
      <c r="D185" s="205"/>
      <c r="E185" s="205"/>
      <c r="F185" s="205"/>
      <c r="G185" s="205"/>
      <c r="H185" s="205"/>
      <c r="I185" s="205"/>
      <c r="J185" s="205"/>
      <c r="K185" s="205"/>
      <c r="L185" s="205"/>
      <c r="M185" s="205"/>
      <c r="N185" s="668"/>
      <c r="O185" s="668"/>
      <c r="P185" s="668"/>
      <c r="Q185" s="668"/>
      <c r="R185" s="668"/>
      <c r="S185" s="668"/>
      <c r="T185" s="668"/>
      <c r="U185" s="668"/>
      <c r="V185" s="668"/>
      <c r="W185" s="242"/>
      <c r="X185" s="242"/>
      <c r="Y185" s="242"/>
      <c r="Z185" s="242"/>
      <c r="AA185" s="242"/>
      <c r="AB185" s="242"/>
      <c r="AC185" s="242"/>
      <c r="AD185" s="242"/>
      <c r="AE185" s="242"/>
      <c r="AF185" s="242"/>
      <c r="AG185" s="242"/>
      <c r="AH185" s="242"/>
      <c r="AI185" s="242"/>
      <c r="AJ185" s="242"/>
      <c r="AK185" s="242"/>
      <c r="AL185" s="242"/>
      <c r="AM185" s="242"/>
      <c r="AN185" s="242"/>
      <c r="AO185" s="242"/>
      <c r="AP185" s="243"/>
      <c r="AQ185" s="205"/>
      <c r="AR185" s="205"/>
      <c r="AS185" s="205"/>
      <c r="AT185" s="205"/>
    </row>
    <row r="186" spans="1:46" ht="13" hidden="1" customHeight="1" x14ac:dyDescent="0.2">
      <c r="A186" s="197"/>
      <c r="B186" s="205"/>
      <c r="C186" s="208" t="s">
        <v>907</v>
      </c>
      <c r="D186" s="205"/>
      <c r="E186" s="205"/>
      <c r="F186" s="205"/>
      <c r="G186" s="205"/>
      <c r="H186" s="205"/>
      <c r="I186" s="205"/>
      <c r="J186" s="205"/>
      <c r="K186" s="205"/>
      <c r="L186" s="205"/>
      <c r="M186" s="205"/>
      <c r="N186" s="643"/>
      <c r="O186" s="643"/>
      <c r="P186" s="643"/>
      <c r="Q186" s="643"/>
      <c r="R186" s="643"/>
      <c r="S186" s="643"/>
      <c r="T186" s="643"/>
      <c r="U186" s="643"/>
      <c r="V186" s="643"/>
      <c r="W186" s="643"/>
      <c r="X186" s="643"/>
      <c r="Y186" s="643"/>
      <c r="Z186" s="643"/>
      <c r="AA186" s="643"/>
      <c r="AB186" s="643"/>
      <c r="AC186" s="643"/>
      <c r="AD186" s="643"/>
      <c r="AE186" s="643"/>
      <c r="AF186" s="643"/>
      <c r="AG186" s="643"/>
      <c r="AH186" s="643"/>
      <c r="AI186" s="643"/>
      <c r="AJ186" s="643"/>
      <c r="AK186" s="643"/>
      <c r="AL186" s="643"/>
      <c r="AM186" s="643"/>
      <c r="AN186" s="643"/>
      <c r="AO186" s="643"/>
      <c r="AP186" s="643"/>
      <c r="AQ186" s="643"/>
      <c r="AR186" s="643"/>
      <c r="AS186" s="643"/>
      <c r="AT186" s="643"/>
    </row>
    <row r="187" spans="1:46" ht="13" hidden="1" customHeight="1" x14ac:dyDescent="0.2">
      <c r="A187" s="197"/>
      <c r="B187" s="205"/>
      <c r="C187" s="208" t="s">
        <v>833</v>
      </c>
      <c r="D187" s="205"/>
      <c r="E187" s="205"/>
      <c r="F187" s="205"/>
      <c r="G187" s="205"/>
      <c r="H187" s="205"/>
      <c r="I187" s="205"/>
      <c r="J187" s="205"/>
      <c r="K187" s="205"/>
      <c r="L187" s="205"/>
      <c r="M187" s="205"/>
      <c r="N187" s="666"/>
      <c r="O187" s="666"/>
      <c r="P187" s="666"/>
      <c r="Q187" s="666"/>
      <c r="R187" s="666"/>
      <c r="S187" s="666"/>
      <c r="T187" s="666"/>
      <c r="U187" s="666"/>
      <c r="V187" s="666"/>
      <c r="W187" s="666"/>
      <c r="X187" s="666"/>
      <c r="Y187" s="666"/>
      <c r="Z187" s="666"/>
      <c r="AA187" s="666"/>
      <c r="AB187" s="666"/>
      <c r="AC187" s="666"/>
      <c r="AD187" s="666"/>
      <c r="AE187" s="244"/>
      <c r="AF187" s="244"/>
      <c r="AG187" s="244"/>
      <c r="AH187" s="244"/>
      <c r="AI187" s="244"/>
      <c r="AJ187" s="244"/>
      <c r="AK187" s="244"/>
      <c r="AL187" s="244"/>
      <c r="AM187" s="244"/>
      <c r="AN187" s="244"/>
      <c r="AO187" s="244"/>
      <c r="AP187" s="245"/>
      <c r="AQ187" s="205"/>
      <c r="AR187" s="205"/>
      <c r="AS187" s="205"/>
      <c r="AT187" s="205"/>
    </row>
    <row r="188" spans="1:46" ht="4.5" customHeight="1" x14ac:dyDescent="0.2">
      <c r="A188" s="197"/>
      <c r="B188" s="197"/>
      <c r="C188" s="197"/>
      <c r="D188" s="197"/>
      <c r="E188" s="197"/>
      <c r="F188" s="197"/>
      <c r="G188" s="197"/>
      <c r="H188" s="197"/>
      <c r="I188" s="197"/>
      <c r="J188" s="197"/>
      <c r="K188" s="197"/>
      <c r="L188" s="197"/>
      <c r="M188" s="197"/>
      <c r="N188" s="197"/>
      <c r="O188" s="197"/>
      <c r="P188" s="197"/>
      <c r="Q188" s="197"/>
      <c r="R188" s="197"/>
      <c r="S188" s="197"/>
      <c r="T188" s="197"/>
      <c r="U188" s="197"/>
      <c r="V188" s="197"/>
      <c r="W188" s="197"/>
      <c r="X188" s="197"/>
      <c r="Y188" s="197"/>
      <c r="Z188" s="197"/>
      <c r="AA188" s="197"/>
      <c r="AB188" s="197"/>
      <c r="AC188" s="197"/>
      <c r="AD188" s="197"/>
      <c r="AE188" s="197"/>
      <c r="AF188" s="197"/>
      <c r="AG188" s="197"/>
      <c r="AH188" s="197"/>
      <c r="AI188" s="197"/>
      <c r="AJ188" s="197"/>
      <c r="AK188" s="197"/>
      <c r="AL188" s="197"/>
      <c r="AM188" s="197"/>
      <c r="AN188" s="197"/>
      <c r="AO188" s="197"/>
      <c r="AP188" s="197"/>
      <c r="AQ188" s="197"/>
      <c r="AR188" s="197"/>
      <c r="AS188" s="197"/>
      <c r="AT188" s="197"/>
    </row>
    <row r="189" spans="1:46" ht="4.5" customHeight="1" x14ac:dyDescent="0.2">
      <c r="A189" s="197"/>
      <c r="B189" s="197"/>
      <c r="C189" s="197"/>
      <c r="D189" s="197"/>
      <c r="E189" s="197"/>
      <c r="F189" s="197"/>
      <c r="G189" s="197"/>
      <c r="H189" s="197"/>
      <c r="I189" s="197"/>
      <c r="J189" s="197"/>
      <c r="K189" s="197"/>
      <c r="L189" s="197"/>
      <c r="M189" s="197"/>
      <c r="N189" s="197"/>
      <c r="O189" s="197"/>
      <c r="P189" s="197"/>
      <c r="Q189" s="197"/>
      <c r="R189" s="197"/>
      <c r="S189" s="197"/>
      <c r="T189" s="197"/>
      <c r="U189" s="197"/>
      <c r="V189" s="197"/>
      <c r="W189" s="197"/>
      <c r="X189" s="197"/>
      <c r="Y189" s="197"/>
      <c r="Z189" s="197"/>
      <c r="AA189" s="197"/>
      <c r="AB189" s="197"/>
      <c r="AC189" s="197"/>
      <c r="AD189" s="197"/>
      <c r="AE189" s="197"/>
      <c r="AF189" s="197"/>
      <c r="AG189" s="197"/>
      <c r="AH189" s="197"/>
      <c r="AI189" s="197"/>
      <c r="AJ189" s="197"/>
      <c r="AK189" s="197"/>
      <c r="AL189" s="197"/>
      <c r="AM189" s="197"/>
      <c r="AN189" s="197"/>
      <c r="AO189" s="197"/>
      <c r="AP189" s="197"/>
      <c r="AQ189" s="197"/>
      <c r="AR189" s="197"/>
      <c r="AS189" s="197"/>
      <c r="AT189" s="197"/>
    </row>
    <row r="190" spans="1:46" ht="12" hidden="1" customHeight="1" x14ac:dyDescent="0.2">
      <c r="A190" s="197"/>
      <c r="B190" s="197"/>
      <c r="C190" s="197"/>
      <c r="D190" s="197"/>
      <c r="E190" s="197"/>
      <c r="F190" s="197"/>
      <c r="G190" s="197"/>
      <c r="H190" s="197"/>
      <c r="I190" s="197"/>
      <c r="J190" s="197"/>
      <c r="K190" s="197"/>
      <c r="L190" s="197"/>
      <c r="M190" s="197"/>
      <c r="N190" s="197"/>
      <c r="O190" s="197"/>
      <c r="P190" s="197"/>
      <c r="Q190" s="197"/>
      <c r="R190" s="197"/>
      <c r="S190" s="197"/>
      <c r="T190" s="197"/>
      <c r="U190" s="197"/>
      <c r="V190" s="197"/>
      <c r="W190" s="197"/>
      <c r="X190" s="197"/>
      <c r="Y190" s="197"/>
      <c r="Z190" s="197"/>
      <c r="AA190" s="197"/>
      <c r="AB190" s="197"/>
      <c r="AC190" s="197"/>
      <c r="AD190" s="197"/>
      <c r="AE190" s="197"/>
      <c r="AF190" s="197"/>
      <c r="AG190" s="197"/>
      <c r="AH190" s="197"/>
      <c r="AI190" s="197"/>
      <c r="AJ190" s="197"/>
      <c r="AK190" s="197"/>
      <c r="AL190" s="197"/>
      <c r="AM190" s="197"/>
      <c r="AN190" s="197"/>
      <c r="AO190" s="197"/>
      <c r="AP190" s="197"/>
      <c r="AQ190" s="197"/>
      <c r="AR190" s="197"/>
      <c r="AS190" s="197"/>
      <c r="AT190" s="197"/>
    </row>
    <row r="191" spans="1:46" ht="12" hidden="1" customHeight="1" x14ac:dyDescent="0.2">
      <c r="A191" s="197"/>
      <c r="B191" s="197"/>
      <c r="C191" s="197"/>
      <c r="D191" s="197"/>
      <c r="E191" s="197"/>
      <c r="F191" s="197"/>
      <c r="G191" s="197"/>
      <c r="H191" s="197"/>
      <c r="I191" s="197"/>
      <c r="J191" s="197"/>
      <c r="K191" s="197"/>
      <c r="L191" s="197"/>
      <c r="M191" s="197"/>
      <c r="N191" s="197"/>
      <c r="O191" s="197"/>
      <c r="P191" s="197"/>
      <c r="Q191" s="197"/>
      <c r="R191" s="197"/>
      <c r="S191" s="197"/>
      <c r="T191" s="197"/>
      <c r="U191" s="197"/>
      <c r="V191" s="197"/>
      <c r="W191" s="197"/>
      <c r="X191" s="197"/>
      <c r="Y191" s="197"/>
      <c r="Z191" s="197"/>
      <c r="AA191" s="197"/>
      <c r="AB191" s="197"/>
      <c r="AC191" s="197"/>
      <c r="AD191" s="197"/>
      <c r="AE191" s="197"/>
      <c r="AF191" s="197"/>
      <c r="AG191" s="197"/>
      <c r="AH191" s="197"/>
      <c r="AI191" s="197"/>
      <c r="AJ191" s="197"/>
      <c r="AK191" s="197"/>
      <c r="AL191" s="197"/>
      <c r="AM191" s="197"/>
      <c r="AN191" s="197"/>
      <c r="AO191" s="197"/>
      <c r="AP191" s="197"/>
      <c r="AQ191" s="197"/>
      <c r="AR191" s="197"/>
      <c r="AS191" s="197"/>
      <c r="AT191" s="197"/>
    </row>
    <row r="192" spans="1:46" ht="12" hidden="1" customHeight="1" x14ac:dyDescent="0.2">
      <c r="A192" s="197"/>
      <c r="B192" s="197"/>
      <c r="C192" s="197"/>
      <c r="D192" s="197"/>
      <c r="E192" s="197"/>
      <c r="F192" s="197"/>
      <c r="G192" s="197"/>
      <c r="H192" s="197"/>
      <c r="I192" s="197"/>
      <c r="J192" s="197"/>
      <c r="K192" s="197"/>
      <c r="L192" s="197"/>
      <c r="M192" s="197"/>
      <c r="N192" s="197"/>
      <c r="O192" s="197"/>
      <c r="P192" s="197"/>
      <c r="Q192" s="197"/>
      <c r="R192" s="197"/>
      <c r="S192" s="197"/>
      <c r="T192" s="197"/>
      <c r="U192" s="197"/>
      <c r="V192" s="197"/>
      <c r="W192" s="197"/>
      <c r="X192" s="197"/>
      <c r="Y192" s="197"/>
      <c r="Z192" s="197"/>
      <c r="AA192" s="197"/>
      <c r="AB192" s="197"/>
      <c r="AC192" s="197"/>
      <c r="AD192" s="197"/>
      <c r="AE192" s="197"/>
      <c r="AF192" s="197"/>
      <c r="AG192" s="197"/>
      <c r="AH192" s="197"/>
      <c r="AI192" s="197"/>
      <c r="AJ192" s="197"/>
      <c r="AK192" s="197"/>
      <c r="AL192" s="197"/>
      <c r="AM192" s="197"/>
      <c r="AN192" s="197"/>
      <c r="AO192" s="197"/>
      <c r="AP192" s="197"/>
      <c r="AQ192" s="197"/>
      <c r="AR192" s="197"/>
      <c r="AS192" s="197"/>
      <c r="AT192" s="197"/>
    </row>
    <row r="193" spans="1:46" ht="14.15" customHeight="1" x14ac:dyDescent="0.2">
      <c r="A193" s="197"/>
      <c r="B193" s="207" t="s">
        <v>908</v>
      </c>
      <c r="C193" s="197"/>
      <c r="D193" s="197"/>
      <c r="E193" s="197"/>
      <c r="F193" s="197"/>
      <c r="G193" s="197"/>
      <c r="H193" s="197"/>
      <c r="I193" s="197"/>
      <c r="J193" s="205"/>
      <c r="K193" s="205"/>
      <c r="L193" s="205"/>
      <c r="M193" s="205"/>
      <c r="N193" s="205"/>
      <c r="O193" s="223" t="str">
        <f>IF(【こちらを入力】定期調査報告書!D94="","", 【こちらを入力】定期調査報告書!D94)</f>
        <v>□</v>
      </c>
      <c r="P193" s="205" t="s">
        <v>909</v>
      </c>
      <c r="Q193" s="205"/>
      <c r="R193" s="205"/>
      <c r="S193" s="205"/>
      <c r="T193" s="205"/>
      <c r="U193" s="205"/>
      <c r="V193" s="226"/>
      <c r="W193" s="205"/>
      <c r="X193" s="205"/>
      <c r="Y193" s="205"/>
      <c r="Z193" s="197"/>
      <c r="AA193" s="197"/>
      <c r="AB193" s="205"/>
      <c r="AC193" s="205"/>
      <c r="AD193" s="205"/>
      <c r="AE193" s="205"/>
      <c r="AF193" s="223" t="str">
        <f>IF(【こちらを入力】定期調査報告書!G94="","",【こちらを入力】定期調査報告書!G94)</f>
        <v>□</v>
      </c>
      <c r="AG193" s="205" t="s">
        <v>910</v>
      </c>
      <c r="AH193" s="205"/>
      <c r="AI193" s="205"/>
      <c r="AJ193" s="205"/>
      <c r="AK193" s="205"/>
      <c r="AL193" s="205"/>
      <c r="AM193" s="205"/>
      <c r="AN193" s="205"/>
      <c r="AO193" s="205"/>
      <c r="AQ193" s="197"/>
      <c r="AR193" s="197"/>
      <c r="AS193" s="205"/>
      <c r="AT193" s="205"/>
    </row>
    <row r="194" spans="1:46" ht="13" customHeight="1" x14ac:dyDescent="0.2">
      <c r="A194" s="197"/>
      <c r="B194" s="197"/>
      <c r="C194" s="197"/>
      <c r="D194" s="197"/>
      <c r="E194" s="197"/>
      <c r="F194" s="197"/>
      <c r="G194" s="197"/>
      <c r="H194" s="197"/>
      <c r="I194" s="197"/>
      <c r="J194" s="205"/>
      <c r="K194" s="205"/>
      <c r="L194" s="205"/>
      <c r="M194" s="205"/>
      <c r="N194" s="205"/>
      <c r="O194" s="223" t="str">
        <f>IF(【こちらを入力】定期調査報告書!C95="","",【こちらを入力】定期調査報告書!C95)</f>
        <v>□</v>
      </c>
      <c r="P194" s="205" t="s">
        <v>911</v>
      </c>
      <c r="Q194" s="205"/>
      <c r="R194" s="205"/>
      <c r="S194" s="205"/>
      <c r="T194" s="205"/>
      <c r="U194" s="205"/>
      <c r="V194" s="205"/>
      <c r="W194" s="205"/>
      <c r="X194" s="205"/>
      <c r="Z194" s="656" t="str">
        <f>IF(【こちらを入力】定期調査報告書!E95="","",【こちらを入力】定期調査報告書!E95)</f>
        <v/>
      </c>
      <c r="AA194" s="656"/>
      <c r="AB194" s="656"/>
      <c r="AC194" s="246" t="s">
        <v>892</v>
      </c>
      <c r="AD194" s="205"/>
      <c r="AE194" s="205"/>
      <c r="AF194" s="223" t="str">
        <f>IF(【こちらを入力】定期調査報告書!G95="","",【こちらを入力】定期調査報告書!G95)</f>
        <v>□</v>
      </c>
      <c r="AG194" s="205" t="s">
        <v>912</v>
      </c>
      <c r="AH194" s="205"/>
      <c r="AI194" s="205"/>
      <c r="AJ194" s="205"/>
      <c r="AK194" s="205"/>
      <c r="AL194" s="205"/>
      <c r="AM194" s="205"/>
      <c r="AN194" s="205"/>
      <c r="AP194" s="656" t="str">
        <f>IF(【こちらを入力】定期調査報告書!I95="","",【こちらを入力】定期調査報告書!I95)</f>
        <v/>
      </c>
      <c r="AQ194" s="656"/>
      <c r="AR194" s="656"/>
      <c r="AS194" s="246" t="s">
        <v>892</v>
      </c>
      <c r="AT194" s="205"/>
    </row>
    <row r="195" spans="1:46" ht="13" customHeight="1" x14ac:dyDescent="0.2">
      <c r="A195" s="197"/>
      <c r="B195" s="197"/>
      <c r="C195" s="207"/>
      <c r="D195" s="197"/>
      <c r="E195" s="197"/>
      <c r="F195" s="197"/>
      <c r="G195" s="197"/>
      <c r="H195" s="197"/>
      <c r="I195" s="197"/>
      <c r="J195" s="205"/>
      <c r="K195" s="205"/>
      <c r="L195" s="205"/>
      <c r="M195" s="205"/>
      <c r="N195" s="205"/>
      <c r="O195" s="223" t="str">
        <f>IF(【こちらを入力】定期調査報告書!C96="","",【こちらを入力】定期調査報告書!C96)</f>
        <v>□</v>
      </c>
      <c r="P195" s="205" t="s">
        <v>913</v>
      </c>
      <c r="Q195" s="205"/>
      <c r="R195" s="205"/>
      <c r="S195" s="226"/>
      <c r="T195" s="226"/>
      <c r="U195" s="226"/>
      <c r="V195" s="226"/>
      <c r="W195" s="226"/>
      <c r="X195" s="226"/>
      <c r="Y195" s="226"/>
      <c r="Z195" s="226"/>
      <c r="AA195" s="226"/>
      <c r="AB195" s="226"/>
      <c r="AC195" s="197"/>
      <c r="AD195" s="197"/>
      <c r="AE195" s="197"/>
      <c r="AF195" s="197"/>
      <c r="AG195" s="197"/>
      <c r="AH195" s="197"/>
      <c r="AI195" s="197"/>
      <c r="AJ195" s="197"/>
      <c r="AK195" s="197"/>
      <c r="AL195" s="197"/>
      <c r="AM195" s="197"/>
      <c r="AN195" s="197"/>
      <c r="AO195" s="205"/>
      <c r="AP195" s="205"/>
      <c r="AQ195" s="205"/>
      <c r="AR195" s="205"/>
      <c r="AS195" s="205"/>
      <c r="AT195" s="205"/>
    </row>
    <row r="196" spans="1:46" ht="13" customHeight="1" x14ac:dyDescent="0.2">
      <c r="A196" s="197"/>
      <c r="B196" s="197"/>
      <c r="C196" s="207"/>
      <c r="D196" s="197"/>
      <c r="E196" s="197"/>
      <c r="F196" s="197"/>
      <c r="G196" s="197"/>
      <c r="H196" s="197"/>
      <c r="I196" s="197"/>
      <c r="J196" s="205"/>
      <c r="K196" s="205"/>
      <c r="L196" s="205"/>
      <c r="M196" s="205"/>
      <c r="N196" s="205"/>
      <c r="O196" s="223" t="str">
        <f>IF(【こちらを入力】定期調査報告書!G96="","",【こちらを入力】定期調査報告書!G96)</f>
        <v>□</v>
      </c>
      <c r="P196" s="205" t="s">
        <v>876</v>
      </c>
      <c r="Q196" s="205"/>
      <c r="R196" s="205"/>
      <c r="S196" s="226"/>
      <c r="T196" s="649" t="str">
        <f>IF(【こちらを入力】定期調査報告書!I96="","",【こちらを入力】定期調査報告書!I96)</f>
        <v>　　　　　　　　　</v>
      </c>
      <c r="U196" s="649"/>
      <c r="V196" s="649"/>
      <c r="W196" s="649"/>
      <c r="X196" s="649"/>
      <c r="Y196" s="649"/>
      <c r="Z196" s="649"/>
      <c r="AA196" s="649"/>
      <c r="AB196" s="649"/>
      <c r="AC196" s="649"/>
      <c r="AD196" s="649"/>
      <c r="AE196" s="649"/>
      <c r="AF196" s="649"/>
      <c r="AG196" s="649"/>
      <c r="AH196" s="649"/>
      <c r="AI196" s="649"/>
      <c r="AJ196" s="649"/>
      <c r="AK196" s="649"/>
      <c r="AL196" s="649"/>
      <c r="AM196" s="649"/>
      <c r="AN196" s="649"/>
      <c r="AO196" s="649"/>
      <c r="AP196" s="246" t="s">
        <v>870</v>
      </c>
      <c r="AQ196" s="205"/>
      <c r="AR196" s="205"/>
      <c r="AS196" s="205"/>
      <c r="AT196" s="205"/>
    </row>
    <row r="197" spans="1:46" ht="12" hidden="1" customHeight="1" x14ac:dyDescent="0.2">
      <c r="A197" s="197"/>
      <c r="B197" s="197"/>
      <c r="C197" s="197"/>
      <c r="D197" s="197"/>
      <c r="E197" s="197"/>
      <c r="F197" s="197"/>
      <c r="G197" s="197"/>
      <c r="H197" s="197"/>
      <c r="I197" s="197"/>
      <c r="J197" s="197"/>
      <c r="K197" s="197"/>
      <c r="L197" s="197"/>
      <c r="M197" s="197"/>
      <c r="N197" s="197"/>
      <c r="O197" s="197"/>
      <c r="P197" s="197"/>
      <c r="Q197" s="197"/>
      <c r="R197" s="205"/>
      <c r="S197" s="205"/>
      <c r="T197" s="205"/>
      <c r="U197" s="205"/>
      <c r="V197" s="205"/>
      <c r="W197" s="205"/>
      <c r="X197" s="205"/>
      <c r="Y197" s="205"/>
      <c r="Z197" s="205"/>
      <c r="AA197" s="205"/>
      <c r="AB197" s="205"/>
      <c r="AC197" s="205"/>
      <c r="AD197" s="205"/>
      <c r="AE197" s="205"/>
      <c r="AF197" s="205"/>
      <c r="AG197" s="205"/>
      <c r="AH197" s="205"/>
      <c r="AI197" s="205"/>
      <c r="AJ197" s="205"/>
      <c r="AK197" s="197"/>
      <c r="AL197" s="197"/>
      <c r="AM197" s="197"/>
      <c r="AN197" s="197"/>
      <c r="AO197" s="197"/>
      <c r="AP197" s="197"/>
      <c r="AQ197" s="197"/>
      <c r="AR197" s="197"/>
      <c r="AS197" s="197"/>
      <c r="AT197" s="197"/>
    </row>
    <row r="198" spans="1:46" ht="12" hidden="1" customHeight="1" x14ac:dyDescent="0.2">
      <c r="A198" s="197"/>
      <c r="B198" s="197"/>
      <c r="C198" s="197"/>
      <c r="D198" s="197"/>
      <c r="E198" s="197"/>
      <c r="F198" s="197"/>
      <c r="G198" s="197"/>
      <c r="H198" s="197"/>
      <c r="I198" s="197"/>
      <c r="J198" s="197"/>
      <c r="K198" s="197"/>
      <c r="L198" s="197"/>
      <c r="M198" s="197"/>
      <c r="N198" s="197"/>
      <c r="O198" s="197"/>
      <c r="P198" s="197"/>
      <c r="Q198" s="197"/>
      <c r="R198" s="205"/>
      <c r="S198" s="205"/>
      <c r="T198" s="205"/>
      <c r="U198" s="205"/>
      <c r="V198" s="205"/>
      <c r="W198" s="205"/>
      <c r="X198" s="205"/>
      <c r="Y198" s="205"/>
      <c r="Z198" s="205"/>
      <c r="AA198" s="205"/>
      <c r="AB198" s="205"/>
      <c r="AC198" s="205"/>
      <c r="AD198" s="205"/>
      <c r="AE198" s="205"/>
      <c r="AF198" s="205"/>
      <c r="AG198" s="205"/>
      <c r="AH198" s="205"/>
      <c r="AI198" s="205"/>
      <c r="AJ198" s="205"/>
      <c r="AK198" s="197"/>
      <c r="AL198" s="197"/>
      <c r="AM198" s="197"/>
      <c r="AN198" s="197"/>
      <c r="AO198" s="197"/>
      <c r="AP198" s="197"/>
      <c r="AQ198" s="197"/>
      <c r="AR198" s="197"/>
      <c r="AS198" s="197"/>
      <c r="AT198" s="197"/>
    </row>
    <row r="199" spans="1:46" ht="4.5" customHeight="1" x14ac:dyDescent="0.2">
      <c r="A199" s="197"/>
      <c r="B199" s="197"/>
      <c r="C199" s="197"/>
      <c r="D199" s="197"/>
      <c r="E199" s="197"/>
      <c r="F199" s="197"/>
      <c r="G199" s="197"/>
      <c r="H199" s="197"/>
      <c r="I199" s="197"/>
      <c r="J199" s="197"/>
      <c r="K199" s="197"/>
      <c r="L199" s="197"/>
      <c r="M199" s="197"/>
      <c r="N199" s="197"/>
      <c r="O199" s="197"/>
      <c r="P199" s="197"/>
      <c r="Q199" s="197"/>
      <c r="R199" s="205"/>
      <c r="S199" s="205"/>
      <c r="T199" s="205"/>
      <c r="U199" s="205"/>
      <c r="V199" s="205"/>
      <c r="W199" s="205"/>
      <c r="X199" s="205"/>
      <c r="Y199" s="205"/>
      <c r="Z199" s="205"/>
      <c r="AA199" s="205"/>
      <c r="AB199" s="205"/>
      <c r="AC199" s="205"/>
      <c r="AD199" s="205"/>
      <c r="AE199" s="205"/>
      <c r="AF199" s="205"/>
      <c r="AG199" s="205"/>
      <c r="AH199" s="205"/>
      <c r="AI199" s="205"/>
      <c r="AJ199" s="205"/>
      <c r="AK199" s="197"/>
      <c r="AL199" s="197"/>
      <c r="AM199" s="197"/>
      <c r="AN199" s="197"/>
      <c r="AO199" s="197"/>
      <c r="AP199" s="197"/>
      <c r="AQ199" s="197"/>
      <c r="AR199" s="197"/>
      <c r="AS199" s="197"/>
      <c r="AT199" s="197"/>
    </row>
    <row r="200" spans="1:46" ht="4.5" customHeight="1" x14ac:dyDescent="0.2">
      <c r="A200" s="197"/>
      <c r="B200" s="197"/>
      <c r="C200" s="197"/>
      <c r="D200" s="197"/>
      <c r="E200" s="197"/>
      <c r="F200" s="197"/>
      <c r="G200" s="197"/>
      <c r="H200" s="197"/>
      <c r="I200" s="197"/>
      <c r="J200" s="197"/>
      <c r="K200" s="197"/>
      <c r="L200" s="197"/>
      <c r="M200" s="197"/>
      <c r="N200" s="197"/>
      <c r="O200" s="197"/>
      <c r="P200" s="197"/>
      <c r="Q200" s="197"/>
      <c r="R200" s="197"/>
      <c r="S200" s="197"/>
      <c r="T200" s="197"/>
      <c r="U200" s="197"/>
      <c r="V200" s="197"/>
      <c r="W200" s="197"/>
      <c r="X200" s="197"/>
      <c r="Y200" s="197"/>
      <c r="Z200" s="197"/>
      <c r="AA200" s="197"/>
      <c r="AB200" s="197"/>
      <c r="AC200" s="197"/>
      <c r="AD200" s="197"/>
      <c r="AE200" s="197"/>
      <c r="AF200" s="197"/>
      <c r="AG200" s="197"/>
      <c r="AH200" s="197"/>
      <c r="AI200" s="197"/>
      <c r="AJ200" s="197"/>
      <c r="AK200" s="197"/>
      <c r="AL200" s="197"/>
      <c r="AM200" s="197"/>
      <c r="AN200" s="197"/>
      <c r="AO200" s="197"/>
      <c r="AP200" s="197"/>
      <c r="AQ200" s="197"/>
      <c r="AR200" s="197"/>
      <c r="AS200" s="197"/>
      <c r="AT200" s="197"/>
    </row>
    <row r="201" spans="1:46" ht="14.15" customHeight="1" x14ac:dyDescent="0.2">
      <c r="A201" s="197"/>
      <c r="B201" s="207" t="s">
        <v>914</v>
      </c>
      <c r="C201" s="197"/>
      <c r="D201" s="197"/>
      <c r="E201" s="197"/>
      <c r="F201" s="197"/>
      <c r="G201" s="197"/>
      <c r="H201" s="197"/>
      <c r="I201" s="197"/>
      <c r="J201" s="197"/>
      <c r="K201" s="197"/>
      <c r="L201" s="197"/>
      <c r="M201" s="197"/>
      <c r="N201" s="197"/>
      <c r="O201" s="197"/>
      <c r="P201" s="197"/>
      <c r="Q201" s="197"/>
      <c r="R201" s="197"/>
      <c r="S201" s="197"/>
      <c r="T201" s="197"/>
      <c r="U201" s="197"/>
      <c r="V201" s="197"/>
      <c r="W201" s="197"/>
      <c r="X201" s="197"/>
      <c r="Y201" s="197"/>
      <c r="Z201" s="197"/>
      <c r="AA201" s="197"/>
      <c r="AB201" s="197"/>
      <c r="AC201" s="197"/>
      <c r="AD201" s="197"/>
      <c r="AE201" s="197"/>
      <c r="AF201" s="197"/>
      <c r="AG201" s="197"/>
      <c r="AH201" s="197"/>
      <c r="AI201" s="197"/>
      <c r="AJ201" s="197"/>
      <c r="AK201" s="197"/>
      <c r="AL201" s="197"/>
      <c r="AM201" s="197"/>
      <c r="AN201" s="197"/>
      <c r="AO201" s="197"/>
      <c r="AP201" s="197"/>
      <c r="AQ201" s="197"/>
      <c r="AR201" s="197"/>
      <c r="AS201" s="197"/>
      <c r="AT201" s="197"/>
    </row>
    <row r="202" spans="1:46" ht="13" customHeight="1" x14ac:dyDescent="0.2">
      <c r="A202" s="205"/>
      <c r="B202" s="205"/>
      <c r="C202" s="205"/>
      <c r="D202" s="205"/>
      <c r="E202" s="205"/>
      <c r="F202" s="197"/>
      <c r="G202" s="197"/>
      <c r="H202" s="197"/>
      <c r="I202" s="197"/>
      <c r="J202" s="197"/>
      <c r="K202" s="650" t="str">
        <f>IF(【こちらを入力】定期調査報告書!A98="","",【こちらを入力】定期調査報告書!A98)</f>
        <v/>
      </c>
      <c r="L202" s="650"/>
      <c r="M202" s="653" t="str">
        <f>IF(【こちらを入力】定期調査報告書!B98="","",【こちらを入力】定期調査報告書!B98)</f>
        <v/>
      </c>
      <c r="N202" s="653"/>
      <c r="O202" s="364" t="s">
        <v>803</v>
      </c>
      <c r="P202" s="653" t="str">
        <f>IF(【こちらを入力】定期調査報告書!D98="","",【こちらを入力】定期調査報告書!D98)</f>
        <v/>
      </c>
      <c r="Q202" s="653"/>
      <c r="R202" s="364" t="s">
        <v>853</v>
      </c>
      <c r="S202" s="653" t="str">
        <f>IF(【こちらを入力】定期調査報告書!F98="","",【こちらを入力】定期調査報告書!F98)</f>
        <v/>
      </c>
      <c r="T202" s="653"/>
      <c r="U202" s="364" t="s">
        <v>915</v>
      </c>
      <c r="V202" s="197"/>
      <c r="W202" s="197"/>
      <c r="X202" s="364" t="s">
        <v>916</v>
      </c>
      <c r="Y202" s="197"/>
      <c r="Z202" s="197"/>
      <c r="AA202" s="667" t="str">
        <f>IF(【こちらを入力】定期調査報告書!I98="","",【こちらを入力】定期調査報告書!I98)</f>
        <v/>
      </c>
      <c r="AB202" s="667"/>
      <c r="AC202" s="667"/>
      <c r="AD202" s="667"/>
      <c r="AE202" s="667"/>
      <c r="AF202" s="667"/>
      <c r="AG202" s="667"/>
      <c r="AH202" s="667"/>
      <c r="AI202" s="667"/>
      <c r="AJ202" s="667"/>
      <c r="AK202" s="667"/>
      <c r="AL202" s="667"/>
      <c r="AM202" s="667"/>
      <c r="AN202" s="667"/>
      <c r="AO202" s="205" t="s">
        <v>870</v>
      </c>
      <c r="AP202" s="197"/>
      <c r="AQ202" s="197"/>
      <c r="AR202" s="197"/>
      <c r="AS202" s="197"/>
      <c r="AT202" s="197"/>
    </row>
    <row r="203" spans="1:46" ht="13" customHeight="1" x14ac:dyDescent="0.2">
      <c r="A203" s="205"/>
      <c r="B203" s="205"/>
      <c r="C203" s="205"/>
      <c r="D203" s="205"/>
      <c r="E203" s="205"/>
      <c r="F203" s="197"/>
      <c r="G203" s="197"/>
      <c r="H203" s="197"/>
      <c r="I203" s="197"/>
      <c r="J203" s="197"/>
      <c r="K203" s="650" t="str">
        <f>IF(【こちらを入力】定期調査報告書!A99="","",【こちらを入力】定期調査報告書!A99)</f>
        <v/>
      </c>
      <c r="L203" s="650"/>
      <c r="M203" s="653" t="str">
        <f>IF(【こちらを入力】定期調査報告書!B99="","",【こちらを入力】定期調査報告書!B99)</f>
        <v/>
      </c>
      <c r="N203" s="653"/>
      <c r="O203" s="364" t="s">
        <v>803</v>
      </c>
      <c r="P203" s="653" t="str">
        <f>IF(【こちらを入力】定期調査報告書!D99="","",【こちらを入力】定期調査報告書!D99)</f>
        <v/>
      </c>
      <c r="Q203" s="653"/>
      <c r="R203" s="364" t="s">
        <v>853</v>
      </c>
      <c r="S203" s="653" t="str">
        <f>IF(【こちらを入力】定期調査報告書!F99="","",【こちらを入力】定期調査報告書!F99)</f>
        <v/>
      </c>
      <c r="T203" s="653"/>
      <c r="U203" s="364" t="s">
        <v>915</v>
      </c>
      <c r="V203" s="197"/>
      <c r="W203" s="197"/>
      <c r="X203" s="364" t="s">
        <v>916</v>
      </c>
      <c r="Y203" s="197"/>
      <c r="Z203" s="197"/>
      <c r="AA203" s="667" t="str">
        <f>IF(【こちらを入力】定期調査報告書!I99="","",【こちらを入力】定期調査報告書!I99)</f>
        <v/>
      </c>
      <c r="AB203" s="667"/>
      <c r="AC203" s="667"/>
      <c r="AD203" s="667"/>
      <c r="AE203" s="667"/>
      <c r="AF203" s="667"/>
      <c r="AG203" s="667"/>
      <c r="AH203" s="667"/>
      <c r="AI203" s="667"/>
      <c r="AJ203" s="667"/>
      <c r="AK203" s="667"/>
      <c r="AL203" s="667"/>
      <c r="AM203" s="667"/>
      <c r="AN203" s="667"/>
      <c r="AO203" s="205" t="s">
        <v>870</v>
      </c>
      <c r="AP203" s="197"/>
      <c r="AQ203" s="197"/>
      <c r="AR203" s="197"/>
      <c r="AS203" s="197"/>
      <c r="AT203" s="197"/>
    </row>
    <row r="204" spans="1:46" ht="13" customHeight="1" x14ac:dyDescent="0.2">
      <c r="A204" s="205"/>
      <c r="B204" s="205"/>
      <c r="C204" s="205"/>
      <c r="D204" s="205"/>
      <c r="E204" s="205"/>
      <c r="F204" s="197"/>
      <c r="G204" s="197"/>
      <c r="H204" s="197"/>
      <c r="I204" s="197"/>
      <c r="J204" s="197"/>
      <c r="K204" s="650" t="str">
        <f>IF(【こちらを入力】定期調査報告書!A100="","",【こちらを入力】定期調査報告書!A100)</f>
        <v/>
      </c>
      <c r="L204" s="650"/>
      <c r="M204" s="653" t="str">
        <f>IF(【こちらを入力】定期調査報告書!B100="","",【こちらを入力】定期調査報告書!B100)</f>
        <v/>
      </c>
      <c r="N204" s="653"/>
      <c r="O204" s="364" t="s">
        <v>803</v>
      </c>
      <c r="P204" s="653" t="str">
        <f>IF(【こちらを入力】定期調査報告書!D100="","",【こちらを入力】定期調査報告書!D100)</f>
        <v/>
      </c>
      <c r="Q204" s="653"/>
      <c r="R204" s="364" t="s">
        <v>853</v>
      </c>
      <c r="S204" s="653" t="str">
        <f>IF(【こちらを入力】定期調査報告書!F100="","",【こちらを入力】定期調査報告書!F100)</f>
        <v/>
      </c>
      <c r="T204" s="653"/>
      <c r="U204" s="364" t="s">
        <v>915</v>
      </c>
      <c r="V204" s="197"/>
      <c r="W204" s="197"/>
      <c r="X204" s="364" t="s">
        <v>916</v>
      </c>
      <c r="Y204" s="197"/>
      <c r="Z204" s="197"/>
      <c r="AA204" s="667" t="str">
        <f>IF(【こちらを入力】定期調査報告書!I100="","",【こちらを入力】定期調査報告書!I100)</f>
        <v/>
      </c>
      <c r="AB204" s="667"/>
      <c r="AC204" s="667"/>
      <c r="AD204" s="667"/>
      <c r="AE204" s="667"/>
      <c r="AF204" s="667"/>
      <c r="AG204" s="667"/>
      <c r="AH204" s="667"/>
      <c r="AI204" s="667"/>
      <c r="AJ204" s="667"/>
      <c r="AK204" s="667"/>
      <c r="AL204" s="667"/>
      <c r="AM204" s="667"/>
      <c r="AN204" s="667"/>
      <c r="AO204" s="205" t="s">
        <v>870</v>
      </c>
      <c r="AP204" s="197"/>
      <c r="AQ204" s="197"/>
      <c r="AR204" s="197"/>
      <c r="AS204" s="197"/>
      <c r="AT204" s="197"/>
    </row>
    <row r="205" spans="1:46" ht="13" customHeight="1" x14ac:dyDescent="0.2">
      <c r="A205" s="205"/>
      <c r="B205" s="205"/>
      <c r="C205" s="205"/>
      <c r="D205" s="205"/>
      <c r="E205" s="205"/>
      <c r="F205" s="197"/>
      <c r="G205" s="197"/>
      <c r="H205" s="197"/>
      <c r="I205" s="197"/>
      <c r="J205" s="247"/>
      <c r="K205" s="650" t="str">
        <f>IF(【こちらを入力】定期調査報告書!A101="","",【こちらを入力】定期調査報告書!A101)</f>
        <v/>
      </c>
      <c r="L205" s="650"/>
      <c r="M205" s="653" t="str">
        <f>IF(【こちらを入力】定期調査報告書!B101="","",【こちらを入力】定期調査報告書!B101)</f>
        <v/>
      </c>
      <c r="N205" s="653"/>
      <c r="O205" s="364" t="s">
        <v>803</v>
      </c>
      <c r="P205" s="653" t="str">
        <f>IF(【こちらを入力】定期調査報告書!D101="","",【こちらを入力】定期調査報告書!D101)</f>
        <v/>
      </c>
      <c r="Q205" s="653"/>
      <c r="R205" s="364" t="s">
        <v>853</v>
      </c>
      <c r="S205" s="653" t="str">
        <f>IF(【こちらを入力】定期調査報告書!F101="","",【こちらを入力】定期調査報告書!F101)</f>
        <v/>
      </c>
      <c r="T205" s="653"/>
      <c r="U205" s="364" t="s">
        <v>915</v>
      </c>
      <c r="V205" s="197"/>
      <c r="W205" s="197"/>
      <c r="X205" s="364" t="s">
        <v>916</v>
      </c>
      <c r="Y205" s="197"/>
      <c r="Z205" s="197"/>
      <c r="AA205" s="667" t="str">
        <f>IF(【こちらを入力】定期調査報告書!I101="","",【こちらを入力】定期調査報告書!I101)</f>
        <v/>
      </c>
      <c r="AB205" s="667"/>
      <c r="AC205" s="667"/>
      <c r="AD205" s="667"/>
      <c r="AE205" s="667"/>
      <c r="AF205" s="667"/>
      <c r="AG205" s="667"/>
      <c r="AH205" s="667"/>
      <c r="AI205" s="667"/>
      <c r="AJ205" s="667"/>
      <c r="AK205" s="667"/>
      <c r="AL205" s="667"/>
      <c r="AM205" s="667"/>
      <c r="AN205" s="667"/>
      <c r="AO205" s="205" t="s">
        <v>870</v>
      </c>
      <c r="AP205" s="197"/>
      <c r="AQ205" s="197"/>
      <c r="AR205" s="197"/>
      <c r="AS205" s="197"/>
      <c r="AT205" s="197"/>
    </row>
    <row r="206" spans="1:46" ht="12" hidden="1" customHeight="1" x14ac:dyDescent="0.2">
      <c r="A206" s="197"/>
      <c r="B206" s="197"/>
      <c r="C206" s="207"/>
      <c r="D206" s="197"/>
      <c r="E206" s="197"/>
      <c r="F206" s="197"/>
      <c r="G206" s="197"/>
      <c r="H206" s="197"/>
      <c r="I206" s="197"/>
      <c r="J206" s="197"/>
      <c r="K206" s="197"/>
      <c r="L206" s="197"/>
      <c r="M206" s="197"/>
      <c r="N206" s="197"/>
      <c r="O206" s="197"/>
      <c r="P206" s="197"/>
      <c r="Q206" s="197"/>
      <c r="R206" s="197"/>
      <c r="S206" s="197"/>
      <c r="T206" s="197"/>
      <c r="U206" s="197"/>
      <c r="V206" s="197"/>
      <c r="W206" s="197"/>
      <c r="X206" s="197"/>
      <c r="Y206" s="197"/>
      <c r="Z206" s="197"/>
      <c r="AA206" s="197"/>
      <c r="AB206" s="197"/>
      <c r="AC206" s="197"/>
      <c r="AD206" s="197"/>
      <c r="AE206" s="197"/>
      <c r="AF206" s="197"/>
      <c r="AG206" s="197"/>
      <c r="AH206" s="197"/>
      <c r="AI206" s="197"/>
      <c r="AJ206" s="197"/>
      <c r="AK206" s="197"/>
      <c r="AL206" s="197"/>
      <c r="AM206" s="197"/>
      <c r="AN206" s="197"/>
      <c r="AO206" s="197"/>
      <c r="AP206" s="197"/>
      <c r="AQ206" s="197"/>
      <c r="AR206" s="197"/>
      <c r="AS206" s="197"/>
      <c r="AT206" s="197"/>
    </row>
    <row r="207" spans="1:46" ht="12" hidden="1" customHeight="1" x14ac:dyDescent="0.2">
      <c r="A207" s="197"/>
      <c r="B207" s="197"/>
      <c r="C207" s="207"/>
      <c r="D207" s="197"/>
      <c r="E207" s="197"/>
      <c r="F207" s="197"/>
      <c r="G207" s="197"/>
      <c r="H207" s="197"/>
      <c r="I207" s="197"/>
      <c r="J207" s="197"/>
      <c r="K207" s="197"/>
      <c r="L207" s="197"/>
      <c r="M207" s="197"/>
      <c r="N207" s="197"/>
      <c r="O207" s="197"/>
      <c r="P207" s="197"/>
      <c r="Q207" s="197"/>
      <c r="R207" s="197"/>
      <c r="S207" s="197"/>
      <c r="T207" s="197"/>
      <c r="U207" s="197"/>
      <c r="V207" s="197"/>
      <c r="W207" s="197"/>
      <c r="X207" s="197"/>
      <c r="Y207" s="197"/>
      <c r="Z207" s="197"/>
      <c r="AA207" s="197"/>
      <c r="AB207" s="197"/>
      <c r="AC207" s="197"/>
      <c r="AD207" s="197"/>
      <c r="AE207" s="197"/>
      <c r="AF207" s="197"/>
      <c r="AG207" s="197"/>
      <c r="AH207" s="197"/>
      <c r="AI207" s="197"/>
      <c r="AJ207" s="197"/>
      <c r="AK207" s="197"/>
      <c r="AL207" s="197"/>
      <c r="AM207" s="197"/>
      <c r="AN207" s="197"/>
      <c r="AO207" s="197"/>
      <c r="AP207" s="197"/>
      <c r="AQ207" s="197"/>
      <c r="AR207" s="197"/>
      <c r="AS207" s="197"/>
      <c r="AT207" s="197"/>
    </row>
    <row r="208" spans="1:46" ht="12" hidden="1" customHeight="1" x14ac:dyDescent="0.2">
      <c r="A208" s="197"/>
      <c r="B208" s="197"/>
      <c r="C208" s="207"/>
      <c r="D208" s="197"/>
      <c r="E208" s="197"/>
      <c r="F208" s="197"/>
      <c r="G208" s="197"/>
      <c r="H208" s="197"/>
      <c r="I208" s="197"/>
      <c r="J208" s="197"/>
      <c r="K208" s="197"/>
      <c r="L208" s="197"/>
      <c r="M208" s="197"/>
      <c r="N208" s="197"/>
      <c r="O208" s="197"/>
      <c r="P208" s="197"/>
      <c r="Q208" s="197"/>
      <c r="R208" s="197"/>
      <c r="S208" s="197"/>
      <c r="T208" s="197"/>
      <c r="U208" s="197"/>
      <c r="V208" s="197"/>
      <c r="W208" s="197"/>
      <c r="X208" s="197"/>
      <c r="Y208" s="197"/>
      <c r="Z208" s="197"/>
      <c r="AA208" s="197"/>
      <c r="AB208" s="197"/>
      <c r="AC208" s="197"/>
      <c r="AD208" s="197"/>
      <c r="AE208" s="197"/>
      <c r="AF208" s="197"/>
      <c r="AG208" s="197"/>
      <c r="AH208" s="197"/>
      <c r="AI208" s="197"/>
      <c r="AJ208" s="197"/>
      <c r="AK208" s="197"/>
      <c r="AL208" s="197"/>
      <c r="AM208" s="197"/>
      <c r="AN208" s="197"/>
      <c r="AO208" s="197"/>
      <c r="AP208" s="197"/>
      <c r="AQ208" s="197"/>
      <c r="AR208" s="197"/>
      <c r="AS208" s="197"/>
      <c r="AT208" s="197"/>
    </row>
    <row r="209" spans="1:46" ht="4.5" customHeight="1" x14ac:dyDescent="0.2">
      <c r="A209" s="197"/>
      <c r="B209" s="197"/>
      <c r="C209" s="197"/>
      <c r="D209" s="197"/>
      <c r="E209" s="197"/>
      <c r="F209" s="197"/>
      <c r="G209" s="197"/>
      <c r="H209" s="197"/>
      <c r="I209" s="197"/>
      <c r="J209" s="197"/>
      <c r="K209" s="197"/>
      <c r="L209" s="197"/>
      <c r="M209" s="197"/>
      <c r="N209" s="197"/>
      <c r="O209" s="197"/>
      <c r="P209" s="197"/>
      <c r="Q209" s="197"/>
      <c r="R209" s="197"/>
      <c r="S209" s="197"/>
      <c r="T209" s="197"/>
      <c r="U209" s="197"/>
      <c r="V209" s="197"/>
      <c r="W209" s="197"/>
      <c r="X209" s="197"/>
      <c r="Y209" s="197"/>
      <c r="Z209" s="197"/>
      <c r="AA209" s="197"/>
      <c r="AB209" s="197"/>
      <c r="AC209" s="197"/>
      <c r="AD209" s="197"/>
      <c r="AE209" s="197"/>
      <c r="AF209" s="197"/>
      <c r="AG209" s="197"/>
      <c r="AH209" s="197"/>
      <c r="AI209" s="197"/>
      <c r="AJ209" s="197"/>
      <c r="AK209" s="197"/>
      <c r="AL209" s="197"/>
      <c r="AM209" s="197"/>
      <c r="AN209" s="197"/>
      <c r="AO209" s="197"/>
      <c r="AP209" s="197"/>
      <c r="AQ209" s="197"/>
      <c r="AR209" s="197"/>
      <c r="AS209" s="197"/>
      <c r="AT209" s="197"/>
    </row>
    <row r="210" spans="1:46" ht="4.5" customHeight="1" x14ac:dyDescent="0.2">
      <c r="A210" s="197"/>
      <c r="B210" s="197"/>
      <c r="C210" s="197"/>
      <c r="D210" s="197"/>
      <c r="E210" s="197"/>
      <c r="F210" s="197"/>
      <c r="G210" s="197"/>
      <c r="H210" s="197"/>
      <c r="I210" s="197"/>
      <c r="J210" s="197"/>
      <c r="K210" s="197"/>
      <c r="L210" s="197"/>
      <c r="M210" s="197"/>
      <c r="N210" s="197"/>
      <c r="O210" s="197"/>
      <c r="P210" s="197"/>
      <c r="Q210" s="197"/>
      <c r="R210" s="197"/>
      <c r="S210" s="197"/>
      <c r="T210" s="197"/>
      <c r="U210" s="197"/>
      <c r="V210" s="197"/>
      <c r="W210" s="197"/>
      <c r="X210" s="197"/>
      <c r="Y210" s="197"/>
      <c r="Z210" s="197"/>
      <c r="AA210" s="197"/>
      <c r="AB210" s="197"/>
      <c r="AC210" s="197"/>
      <c r="AD210" s="197"/>
      <c r="AE210" s="197"/>
      <c r="AF210" s="197"/>
      <c r="AG210" s="197"/>
      <c r="AH210" s="197"/>
      <c r="AI210" s="197"/>
      <c r="AJ210" s="197"/>
      <c r="AK210" s="197"/>
      <c r="AL210" s="197"/>
      <c r="AM210" s="197"/>
      <c r="AN210" s="197"/>
      <c r="AO210" s="197"/>
      <c r="AP210" s="197"/>
      <c r="AQ210" s="197"/>
      <c r="AR210" s="197"/>
      <c r="AS210" s="197"/>
      <c r="AT210" s="197"/>
    </row>
    <row r="211" spans="1:46" ht="12" hidden="1" customHeight="1" x14ac:dyDescent="0.2">
      <c r="A211" s="197"/>
      <c r="B211" s="197"/>
      <c r="C211" s="197"/>
      <c r="D211" s="197"/>
      <c r="E211" s="197"/>
      <c r="F211" s="197"/>
      <c r="G211" s="197"/>
      <c r="H211" s="197"/>
      <c r="I211" s="197"/>
      <c r="J211" s="197"/>
      <c r="K211" s="197"/>
      <c r="L211" s="197"/>
      <c r="M211" s="197"/>
      <c r="N211" s="197"/>
      <c r="O211" s="197"/>
      <c r="P211" s="197"/>
      <c r="Q211" s="197"/>
      <c r="R211" s="197"/>
      <c r="S211" s="197"/>
      <c r="T211" s="197"/>
      <c r="U211" s="197"/>
      <c r="V211" s="197"/>
      <c r="W211" s="197"/>
      <c r="X211" s="197"/>
      <c r="Y211" s="197"/>
      <c r="Z211" s="197"/>
      <c r="AA211" s="197"/>
      <c r="AB211" s="197"/>
      <c r="AC211" s="197"/>
      <c r="AD211" s="197"/>
      <c r="AE211" s="197"/>
      <c r="AF211" s="197"/>
      <c r="AG211" s="197"/>
      <c r="AH211" s="197"/>
      <c r="AI211" s="197"/>
      <c r="AJ211" s="197"/>
      <c r="AK211" s="197"/>
      <c r="AL211" s="197"/>
      <c r="AM211" s="197"/>
      <c r="AN211" s="197"/>
      <c r="AO211" s="197"/>
      <c r="AP211" s="197"/>
      <c r="AQ211" s="197"/>
      <c r="AR211" s="197"/>
      <c r="AS211" s="197"/>
      <c r="AT211" s="197"/>
    </row>
    <row r="212" spans="1:46" ht="12" hidden="1" customHeight="1" x14ac:dyDescent="0.2">
      <c r="A212" s="197"/>
      <c r="B212" s="207"/>
      <c r="C212" s="197"/>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c r="AE212" s="197"/>
      <c r="AF212" s="197"/>
      <c r="AG212" s="197"/>
      <c r="AH212" s="197"/>
      <c r="AI212" s="197"/>
      <c r="AJ212" s="197"/>
      <c r="AK212" s="197"/>
      <c r="AL212" s="197"/>
      <c r="AM212" s="197"/>
      <c r="AN212" s="197"/>
      <c r="AO212" s="197"/>
      <c r="AP212" s="197"/>
      <c r="AQ212" s="197"/>
      <c r="AR212" s="197"/>
      <c r="AS212" s="197"/>
      <c r="AT212" s="197"/>
    </row>
    <row r="213" spans="1:46" ht="12" hidden="1" customHeight="1" x14ac:dyDescent="0.2">
      <c r="A213" s="197"/>
      <c r="B213" s="207"/>
      <c r="C213" s="197"/>
      <c r="D213" s="197"/>
      <c r="E213" s="197"/>
      <c r="F213" s="197"/>
      <c r="G213" s="197"/>
      <c r="H213" s="197"/>
      <c r="I213" s="197"/>
      <c r="J213" s="197"/>
      <c r="K213" s="197"/>
      <c r="L213" s="197"/>
      <c r="M213" s="197"/>
      <c r="N213" s="197"/>
      <c r="O213" s="197"/>
      <c r="P213" s="197"/>
      <c r="Q213" s="197"/>
      <c r="R213" s="197"/>
      <c r="S213" s="197"/>
      <c r="T213" s="197"/>
      <c r="U213" s="197"/>
      <c r="V213" s="197"/>
      <c r="W213" s="197"/>
      <c r="X213" s="197"/>
      <c r="Y213" s="197"/>
      <c r="Z213" s="197"/>
      <c r="AA213" s="197"/>
      <c r="AB213" s="197"/>
      <c r="AC213" s="197"/>
      <c r="AD213" s="197"/>
      <c r="AE213" s="197"/>
      <c r="AF213" s="197"/>
      <c r="AG213" s="197"/>
      <c r="AH213" s="197"/>
      <c r="AI213" s="197"/>
      <c r="AJ213" s="197"/>
      <c r="AK213" s="197"/>
      <c r="AL213" s="197"/>
      <c r="AM213" s="197"/>
      <c r="AN213" s="197"/>
      <c r="AO213" s="197"/>
      <c r="AP213" s="197"/>
      <c r="AQ213" s="197"/>
      <c r="AR213" s="197"/>
      <c r="AS213" s="197"/>
      <c r="AT213" s="197"/>
    </row>
    <row r="214" spans="1:46" ht="12" hidden="1" customHeight="1" x14ac:dyDescent="0.2">
      <c r="A214" s="197"/>
      <c r="B214" s="207"/>
      <c r="C214" s="197"/>
      <c r="D214" s="197"/>
      <c r="E214" s="197"/>
      <c r="F214" s="197"/>
      <c r="G214" s="197"/>
      <c r="H214" s="197"/>
      <c r="I214" s="197"/>
      <c r="J214" s="197"/>
      <c r="K214" s="197"/>
      <c r="L214" s="197"/>
      <c r="M214" s="197"/>
      <c r="N214" s="197"/>
      <c r="O214" s="197"/>
      <c r="P214" s="197"/>
      <c r="Q214" s="197"/>
      <c r="R214" s="197"/>
      <c r="S214" s="197"/>
      <c r="T214" s="197"/>
      <c r="U214" s="197"/>
      <c r="V214" s="197"/>
      <c r="W214" s="197"/>
      <c r="X214" s="197"/>
      <c r="Y214" s="197"/>
      <c r="Z214" s="197"/>
      <c r="AA214" s="197"/>
      <c r="AB214" s="197"/>
      <c r="AC214" s="197"/>
      <c r="AD214" s="197"/>
      <c r="AE214" s="197"/>
      <c r="AF214" s="197"/>
      <c r="AG214" s="197"/>
      <c r="AH214" s="197"/>
      <c r="AI214" s="197"/>
      <c r="AJ214" s="197"/>
      <c r="AK214" s="197"/>
      <c r="AL214" s="197"/>
      <c r="AM214" s="197"/>
      <c r="AN214" s="197"/>
      <c r="AO214" s="197"/>
      <c r="AP214" s="197"/>
      <c r="AQ214" s="197"/>
      <c r="AR214" s="197"/>
      <c r="AS214" s="197"/>
      <c r="AT214" s="197"/>
    </row>
    <row r="215" spans="1:46" ht="12" hidden="1" customHeight="1" x14ac:dyDescent="0.2">
      <c r="A215" s="197"/>
      <c r="B215" s="207"/>
      <c r="C215" s="197"/>
      <c r="D215" s="197"/>
      <c r="E215" s="197"/>
      <c r="F215" s="197"/>
      <c r="G215" s="197"/>
      <c r="H215" s="197"/>
      <c r="I215" s="197"/>
      <c r="J215" s="197"/>
      <c r="K215" s="197"/>
      <c r="L215" s="197"/>
      <c r="M215" s="197"/>
      <c r="N215" s="197"/>
      <c r="O215" s="197"/>
      <c r="P215" s="197"/>
      <c r="Q215" s="197"/>
      <c r="R215" s="197"/>
      <c r="S215" s="197"/>
      <c r="T215" s="197"/>
      <c r="U215" s="197"/>
      <c r="V215" s="197"/>
      <c r="W215" s="197"/>
      <c r="X215" s="197"/>
      <c r="Y215" s="197"/>
      <c r="Z215" s="197"/>
      <c r="AA215" s="197"/>
      <c r="AB215" s="197"/>
      <c r="AC215" s="197"/>
      <c r="AD215" s="197"/>
      <c r="AE215" s="197"/>
      <c r="AF215" s="197"/>
      <c r="AG215" s="197"/>
      <c r="AH215" s="197"/>
      <c r="AI215" s="197"/>
      <c r="AJ215" s="197"/>
      <c r="AK215" s="197"/>
      <c r="AL215" s="197"/>
      <c r="AM215" s="197"/>
      <c r="AN215" s="197"/>
      <c r="AO215" s="197"/>
      <c r="AP215" s="197"/>
      <c r="AQ215" s="197"/>
      <c r="AR215" s="197"/>
      <c r="AS215" s="197"/>
      <c r="AT215" s="197"/>
    </row>
    <row r="216" spans="1:46" ht="14.15" customHeight="1" x14ac:dyDescent="0.2">
      <c r="A216" s="197"/>
      <c r="B216" s="208" t="s">
        <v>917</v>
      </c>
      <c r="C216" s="205"/>
      <c r="D216" s="205"/>
      <c r="E216" s="205"/>
      <c r="F216" s="205"/>
      <c r="G216" s="205"/>
      <c r="H216" s="205"/>
      <c r="I216" s="205"/>
      <c r="J216" s="205"/>
      <c r="K216" s="205"/>
      <c r="L216" s="205"/>
      <c r="M216" s="205"/>
      <c r="N216" s="205"/>
      <c r="O216" s="197"/>
      <c r="P216" s="197"/>
      <c r="Q216" s="197"/>
      <c r="R216" s="205"/>
      <c r="S216" s="197"/>
      <c r="T216" s="197"/>
      <c r="U216" s="197"/>
      <c r="V216" s="197"/>
      <c r="W216" s="197"/>
      <c r="X216" s="197"/>
      <c r="Y216" s="197"/>
      <c r="Z216" s="197"/>
      <c r="AA216" s="197"/>
      <c r="AB216" s="197"/>
      <c r="AC216" s="197"/>
      <c r="AD216" s="197"/>
      <c r="AE216" s="197"/>
      <c r="AF216" s="197"/>
      <c r="AG216" s="197"/>
      <c r="AH216" s="197"/>
      <c r="AI216" s="197"/>
      <c r="AJ216" s="197"/>
      <c r="AK216" s="197"/>
      <c r="AL216" s="197"/>
      <c r="AM216" s="197"/>
      <c r="AN216" s="197"/>
      <c r="AO216" s="197"/>
      <c r="AP216" s="197"/>
      <c r="AQ216" s="205"/>
      <c r="AR216" s="205"/>
      <c r="AS216" s="205"/>
      <c r="AT216" s="205"/>
    </row>
    <row r="217" spans="1:46" ht="13" customHeight="1" x14ac:dyDescent="0.2">
      <c r="A217" s="197"/>
      <c r="B217" s="205"/>
      <c r="C217" s="205"/>
      <c r="D217" s="208" t="s">
        <v>918</v>
      </c>
      <c r="E217" s="205"/>
      <c r="F217" s="205"/>
      <c r="G217" s="205"/>
      <c r="H217" s="205"/>
      <c r="I217" s="205"/>
      <c r="J217" s="205"/>
      <c r="K217" s="205"/>
      <c r="L217" s="205"/>
      <c r="M217" s="205"/>
      <c r="N217" s="205"/>
      <c r="O217" s="205"/>
      <c r="P217" s="223" t="str">
        <f>IF(【こちらを入力】定期調査報告書!D103="","",【こちらを入力】定期調査報告書!D103)</f>
        <v>□</v>
      </c>
      <c r="Q217" s="205" t="s">
        <v>919</v>
      </c>
      <c r="R217" s="226"/>
      <c r="S217" s="223" t="str">
        <f>IF(【こちらを入力】定期調査報告書!F103="","",【こちらを入力】定期調査報告書!F103)</f>
        <v>□</v>
      </c>
      <c r="T217" s="205" t="s">
        <v>920</v>
      </c>
      <c r="U217" s="205"/>
      <c r="V217" s="205"/>
      <c r="W217" s="205"/>
      <c r="X217" s="205"/>
      <c r="Y217" s="205"/>
      <c r="Z217" s="205"/>
      <c r="AA217" s="205"/>
      <c r="AB217" s="223" t="str">
        <f>IF(【こちらを入力】定期調査報告書!I103="","",【こちらを入力】定期調査報告書!I103)</f>
        <v>□</v>
      </c>
      <c r="AC217" s="205" t="s">
        <v>921</v>
      </c>
      <c r="AD217" s="197"/>
      <c r="AE217" s="197"/>
      <c r="AF217" s="197"/>
      <c r="AG217" s="197"/>
      <c r="AH217" s="197"/>
      <c r="AI217" s="197"/>
      <c r="AJ217" s="197"/>
      <c r="AK217" s="197"/>
      <c r="AL217" s="197"/>
      <c r="AM217" s="197"/>
      <c r="AN217" s="197"/>
      <c r="AO217" s="197"/>
      <c r="AP217" s="197"/>
      <c r="AQ217" s="197"/>
      <c r="AR217" s="205"/>
      <c r="AS217" s="205"/>
      <c r="AT217" s="205"/>
    </row>
    <row r="218" spans="1:46" ht="13" customHeight="1" x14ac:dyDescent="0.2">
      <c r="A218" s="197"/>
      <c r="B218" s="205"/>
      <c r="C218" s="205"/>
      <c r="D218" s="208" t="s">
        <v>922</v>
      </c>
      <c r="E218" s="205"/>
      <c r="F218" s="205"/>
      <c r="G218" s="205"/>
      <c r="H218" s="205"/>
      <c r="I218" s="205"/>
      <c r="J218" s="205"/>
      <c r="K218" s="205"/>
      <c r="L218" s="205"/>
      <c r="M218" s="205"/>
      <c r="N218" s="205"/>
      <c r="O218" s="205"/>
      <c r="P218" s="223" t="str">
        <f>IF(【こちらを入力】定期調査報告書!D104="","",【こちらを入力】定期調査報告書!D104)</f>
        <v>□</v>
      </c>
      <c r="Q218" s="205" t="s">
        <v>923</v>
      </c>
      <c r="S218" s="223" t="str">
        <f>IF(【こちらを入力】定期調査報告書!F104="","",【こちらを入力】定期調査報告書!F104)</f>
        <v>□</v>
      </c>
      <c r="T218" s="205" t="s">
        <v>921</v>
      </c>
      <c r="U218" s="205"/>
      <c r="V218" s="205"/>
      <c r="W218" s="205"/>
      <c r="X218" s="205"/>
      <c r="Y218" s="205"/>
      <c r="Z218" s="205"/>
      <c r="AA218" s="205"/>
      <c r="AB218" s="197"/>
      <c r="AC218" s="197"/>
      <c r="AD218" s="197"/>
      <c r="AE218" s="197"/>
      <c r="AF218" s="197"/>
      <c r="AG218" s="197"/>
      <c r="AH218" s="197"/>
      <c r="AI218" s="197"/>
      <c r="AJ218" s="197"/>
      <c r="AK218" s="197"/>
      <c r="AL218" s="197"/>
      <c r="AM218" s="197"/>
      <c r="AN218" s="197"/>
      <c r="AO218" s="197"/>
      <c r="AP218" s="197"/>
      <c r="AQ218" s="197"/>
      <c r="AR218" s="205"/>
      <c r="AS218" s="205"/>
      <c r="AT218" s="205"/>
    </row>
    <row r="219" spans="1:46" ht="12" customHeight="1" x14ac:dyDescent="0.2">
      <c r="A219" s="197"/>
      <c r="B219" s="205"/>
      <c r="C219" s="205"/>
      <c r="D219" s="208"/>
      <c r="E219" s="205"/>
      <c r="F219" s="205"/>
      <c r="G219" s="205"/>
      <c r="H219" s="205"/>
      <c r="I219" s="205"/>
      <c r="J219" s="205"/>
      <c r="K219" s="205"/>
      <c r="L219" s="205"/>
      <c r="M219" s="205"/>
      <c r="N219" s="205"/>
      <c r="O219" s="205"/>
      <c r="P219" s="205" t="s">
        <v>924</v>
      </c>
      <c r="Q219" s="197"/>
      <c r="R219" s="205"/>
      <c r="S219" s="197"/>
      <c r="T219" s="197"/>
      <c r="U219" s="650" t="str">
        <f>IF(【こちらを入力】定期調査報告書!B105="","",【こちらを入力】定期調査報告書!B105)</f>
        <v/>
      </c>
      <c r="V219" s="650"/>
      <c r="W219" s="653" t="str">
        <f>IF(【こちらを入力】定期調査報告書!C105="","",【こちらを入力】定期調査報告書!C105)</f>
        <v/>
      </c>
      <c r="X219" s="653"/>
      <c r="Y219" s="205" t="s">
        <v>803</v>
      </c>
      <c r="Z219" s="653" t="str">
        <f>IF(【こちらを入力】定期調査報告書!E105="","",【こちらを入力】定期調査報告書!E105)</f>
        <v/>
      </c>
      <c r="AA219" s="653"/>
      <c r="AB219" s="205" t="s">
        <v>853</v>
      </c>
      <c r="AC219" s="653" t="str">
        <f>IF(【こちらを入力】定期調査報告書!G105="","",【こちらを入力】定期調査報告書!G105)</f>
        <v/>
      </c>
      <c r="AD219" s="653"/>
      <c r="AE219" s="205" t="s">
        <v>915</v>
      </c>
      <c r="AF219" s="197"/>
      <c r="AG219" s="226" t="s">
        <v>900</v>
      </c>
      <c r="AH219" s="651" t="str">
        <f>IF(【こちらを入力】定期調査報告書!I105="","",【こちらを入力】定期調査報告書!I105)</f>
        <v/>
      </c>
      <c r="AI219" s="651"/>
      <c r="AJ219" s="651"/>
      <c r="AK219" s="651"/>
      <c r="AL219" s="651"/>
      <c r="AM219" s="651"/>
      <c r="AN219" s="651"/>
      <c r="AO219" s="651"/>
      <c r="AP219" s="651"/>
      <c r="AQ219" s="651"/>
      <c r="AR219" s="651"/>
      <c r="AS219" s="248" t="s">
        <v>430</v>
      </c>
      <c r="AT219" s="205"/>
    </row>
    <row r="220" spans="1:46" ht="13" customHeight="1" x14ac:dyDescent="0.2">
      <c r="A220" s="197"/>
      <c r="B220" s="205"/>
      <c r="C220" s="205"/>
      <c r="D220" s="208"/>
      <c r="E220" s="205"/>
      <c r="F220" s="205"/>
      <c r="G220" s="205"/>
      <c r="H220" s="205"/>
      <c r="I220" s="205"/>
      <c r="J220" s="205"/>
      <c r="K220" s="205"/>
      <c r="L220" s="205"/>
      <c r="M220" s="205"/>
      <c r="N220" s="205"/>
      <c r="O220" s="205"/>
      <c r="P220" s="205" t="s">
        <v>925</v>
      </c>
      <c r="R220" s="197"/>
      <c r="S220" s="197"/>
      <c r="U220" s="223" t="str">
        <f>IF(【こちらを入力】定期調査報告書!B106="","",【こちらを入力】定期調査報告書!B106)</f>
        <v>□</v>
      </c>
      <c r="V220" s="205" t="s">
        <v>926</v>
      </c>
      <c r="W220" s="197"/>
      <c r="X220" s="197"/>
      <c r="Y220" s="197"/>
      <c r="Z220" s="197"/>
      <c r="AA220" s="223" t="str">
        <f>IF(【こちらを入力】定期調査報告書!E106="","",【こちらを入力】定期調査報告書!E106)</f>
        <v/>
      </c>
      <c r="AB220" s="205" t="s">
        <v>927</v>
      </c>
      <c r="AC220" s="197"/>
      <c r="AD220" s="197"/>
      <c r="AE220" s="197"/>
      <c r="AF220" s="197"/>
      <c r="AG220" s="197"/>
      <c r="AH220" s="197"/>
      <c r="AI220" s="197"/>
      <c r="AJ220" s="197"/>
      <c r="AK220" s="652" t="str">
        <f>IF(【こちらを入力】定期調査報告書!H106="","",【こちらを入力】定期調査報告書!H106)</f>
        <v/>
      </c>
      <c r="AL220" s="652"/>
      <c r="AM220" s="652"/>
      <c r="AN220" s="652"/>
      <c r="AO220" s="652"/>
      <c r="AP220" s="652"/>
      <c r="AQ220" s="652"/>
      <c r="AR220" s="652"/>
      <c r="AS220" s="652"/>
      <c r="AT220" s="364" t="s">
        <v>870</v>
      </c>
    </row>
    <row r="221" spans="1:46" ht="13" customHeight="1" x14ac:dyDescent="0.2">
      <c r="A221" s="197"/>
      <c r="B221" s="205"/>
      <c r="C221" s="205"/>
      <c r="D221" s="208" t="s">
        <v>928</v>
      </c>
      <c r="E221" s="205"/>
      <c r="F221" s="205"/>
      <c r="G221" s="205"/>
      <c r="H221" s="205"/>
      <c r="I221" s="205"/>
      <c r="J221" s="205"/>
      <c r="K221" s="205"/>
      <c r="L221" s="205"/>
      <c r="M221" s="205"/>
      <c r="N221" s="205"/>
      <c r="O221" s="205"/>
      <c r="P221" s="197"/>
      <c r="Q221" s="197"/>
      <c r="R221" s="223" t="str">
        <f>IF(【こちらを入力】定期調査報告書!D107="","",【こちらを入力】定期調査報告書!D107)</f>
        <v>□</v>
      </c>
      <c r="S221" s="205" t="s">
        <v>923</v>
      </c>
      <c r="T221" s="197"/>
      <c r="U221" s="223" t="str">
        <f>IF(【こちらを入力】定期調査報告書!F107="","",【こちらを入力】定期調査報告書!F107)</f>
        <v>□</v>
      </c>
      <c r="V221" s="205" t="s">
        <v>921</v>
      </c>
      <c r="W221" s="197"/>
      <c r="X221" s="197"/>
      <c r="Y221" s="197"/>
      <c r="Z221" s="197"/>
      <c r="AA221" s="197"/>
      <c r="AB221" s="197"/>
      <c r="AC221" s="197"/>
      <c r="AD221" s="197"/>
      <c r="AE221" s="197"/>
      <c r="AF221" s="197"/>
      <c r="AG221" s="197"/>
      <c r="AH221" s="197"/>
      <c r="AI221" s="197"/>
      <c r="AJ221" s="197"/>
      <c r="AK221" s="197"/>
      <c r="AL221" s="197"/>
      <c r="AM221" s="197"/>
      <c r="AN221" s="197"/>
      <c r="AO221" s="197"/>
      <c r="AP221" s="197"/>
      <c r="AQ221" s="197"/>
      <c r="AR221" s="205"/>
      <c r="AS221" s="205"/>
      <c r="AT221" s="205"/>
    </row>
    <row r="222" spans="1:46" ht="13" customHeight="1" x14ac:dyDescent="0.2">
      <c r="A222" s="197"/>
      <c r="B222" s="205"/>
      <c r="C222" s="205"/>
      <c r="D222" s="208" t="s">
        <v>929</v>
      </c>
      <c r="E222" s="205"/>
      <c r="F222" s="205"/>
      <c r="G222" s="205"/>
      <c r="H222" s="205"/>
      <c r="I222" s="205"/>
      <c r="J222" s="205"/>
      <c r="K222" s="205"/>
      <c r="L222" s="205"/>
      <c r="M222" s="205"/>
      <c r="N222" s="205"/>
      <c r="O222" s="205"/>
      <c r="P222" s="223" t="str">
        <f>IF(【こちらを入力】定期調査報告書!D108="","",【こちらを入力】定期調査報告書!D108)</f>
        <v>□</v>
      </c>
      <c r="Q222" s="205" t="s">
        <v>923</v>
      </c>
      <c r="R222" s="197"/>
      <c r="S222" s="223" t="str">
        <f>IF(【こちらを入力】定期調査報告書!F108="","",【こちらを入力】定期調査報告書!F108)</f>
        <v>□</v>
      </c>
      <c r="T222" s="205" t="s">
        <v>921</v>
      </c>
      <c r="U222" s="197"/>
      <c r="V222" s="197"/>
      <c r="W222" s="197"/>
      <c r="X222" s="197"/>
      <c r="Y222" s="197"/>
      <c r="Z222" s="197"/>
      <c r="AA222" s="197"/>
      <c r="AB222" s="197"/>
      <c r="AC222" s="197"/>
      <c r="AD222" s="197"/>
      <c r="AE222" s="197"/>
      <c r="AF222" s="197"/>
      <c r="AG222" s="197"/>
      <c r="AH222" s="197"/>
      <c r="AI222" s="197"/>
      <c r="AJ222" s="197"/>
      <c r="AK222" s="197"/>
      <c r="AL222" s="197"/>
      <c r="AM222" s="197"/>
      <c r="AN222" s="197"/>
      <c r="AO222" s="197"/>
      <c r="AP222" s="197"/>
      <c r="AQ222" s="197"/>
      <c r="AR222" s="205"/>
      <c r="AS222" s="205"/>
      <c r="AT222" s="205"/>
    </row>
    <row r="223" spans="1:46" ht="13" customHeight="1" x14ac:dyDescent="0.2">
      <c r="A223" s="197"/>
      <c r="B223" s="205"/>
      <c r="C223" s="205"/>
      <c r="D223" s="208"/>
      <c r="E223" s="205"/>
      <c r="F223" s="205"/>
      <c r="G223" s="205"/>
      <c r="H223" s="205"/>
      <c r="I223" s="205"/>
      <c r="J223" s="205"/>
      <c r="K223" s="205"/>
      <c r="L223" s="205"/>
      <c r="M223" s="205"/>
      <c r="N223" s="205"/>
      <c r="O223" s="205"/>
      <c r="P223" s="205" t="s">
        <v>924</v>
      </c>
      <c r="Q223" s="197"/>
      <c r="R223" s="205"/>
      <c r="S223" s="197"/>
      <c r="T223" s="197"/>
      <c r="U223" s="650" t="str">
        <f>IF(【こちらを入力】定期調査報告書!B109="","",【こちらを入力】定期調査報告書!B109)</f>
        <v/>
      </c>
      <c r="V223" s="650"/>
      <c r="W223" s="653" t="str">
        <f>IF(【こちらを入力】定期調査報告書!C109="","",【こちらを入力】定期調査報告書!C109)</f>
        <v/>
      </c>
      <c r="X223" s="653"/>
      <c r="Y223" s="205" t="s">
        <v>803</v>
      </c>
      <c r="Z223" s="653" t="str">
        <f>IF(【こちらを入力】定期調査報告書!E109="","",【こちらを入力】定期調査報告書!E109)</f>
        <v/>
      </c>
      <c r="AA223" s="653"/>
      <c r="AB223" s="205" t="s">
        <v>853</v>
      </c>
      <c r="AC223" s="653" t="str">
        <f>IF(【こちらを入力】定期調査報告書!G109="","",【こちらを入力】定期調査報告書!G109)</f>
        <v/>
      </c>
      <c r="AD223" s="653"/>
      <c r="AE223" s="205" t="s">
        <v>915</v>
      </c>
      <c r="AF223" s="197"/>
      <c r="AG223" s="205" t="s">
        <v>900</v>
      </c>
      <c r="AH223" s="651" t="str">
        <f>IF(【こちらを入力】定期調査報告書!I109="","",【こちらを入力】定期調査報告書!I109)</f>
        <v/>
      </c>
      <c r="AI223" s="651"/>
      <c r="AJ223" s="651"/>
      <c r="AK223" s="651"/>
      <c r="AL223" s="651"/>
      <c r="AM223" s="651"/>
      <c r="AN223" s="651"/>
      <c r="AO223" s="651"/>
      <c r="AP223" s="651"/>
      <c r="AQ223" s="651"/>
      <c r="AR223" s="651"/>
      <c r="AS223" s="248" t="s">
        <v>430</v>
      </c>
      <c r="AT223" s="205"/>
    </row>
    <row r="224" spans="1:46" ht="13" customHeight="1" x14ac:dyDescent="0.2">
      <c r="A224" s="197"/>
      <c r="B224" s="205"/>
      <c r="C224" s="205"/>
      <c r="D224" s="208"/>
      <c r="E224" s="205"/>
      <c r="F224" s="205"/>
      <c r="G224" s="205"/>
      <c r="H224" s="205"/>
      <c r="I224" s="205"/>
      <c r="J224" s="205"/>
      <c r="K224" s="205"/>
      <c r="L224" s="205"/>
      <c r="M224" s="205"/>
      <c r="N224" s="205"/>
      <c r="O224" s="205"/>
      <c r="P224" s="205" t="s">
        <v>930</v>
      </c>
      <c r="R224" s="197"/>
      <c r="S224" s="197"/>
      <c r="T224" s="197"/>
      <c r="U224" s="223" t="str">
        <f>IF(【こちらを入力】定期調査報告書!B110="","",【こちらを入力】定期調査報告書!B110)</f>
        <v>□</v>
      </c>
      <c r="V224" s="205" t="s">
        <v>926</v>
      </c>
      <c r="W224" s="197"/>
      <c r="X224" s="197"/>
      <c r="Y224" s="197"/>
      <c r="Z224" s="197"/>
      <c r="AA224" s="223" t="str">
        <f>IF(【こちらを入力】定期調査報告書!E110="","",【こちらを入力】定期調査報告書!E110)</f>
        <v>□</v>
      </c>
      <c r="AB224" s="205" t="s">
        <v>927</v>
      </c>
      <c r="AC224" s="197"/>
      <c r="AD224" s="197"/>
      <c r="AE224" s="197"/>
      <c r="AF224" s="197"/>
      <c r="AG224" s="197"/>
      <c r="AH224" s="197"/>
      <c r="AI224" s="197"/>
      <c r="AJ224" s="197"/>
      <c r="AK224" s="652" t="str">
        <f>IF(【こちらを入力】定期調査報告書!H110="","",【こちらを入力】定期調査報告書!H110)</f>
        <v/>
      </c>
      <c r="AL224" s="652"/>
      <c r="AM224" s="652"/>
      <c r="AN224" s="652"/>
      <c r="AO224" s="652"/>
      <c r="AP224" s="652"/>
      <c r="AQ224" s="652"/>
      <c r="AR224" s="652"/>
      <c r="AS224" s="652"/>
      <c r="AT224" s="364" t="s">
        <v>870</v>
      </c>
    </row>
    <row r="225" spans="1:67" ht="13" customHeight="1" x14ac:dyDescent="0.2">
      <c r="A225" s="197"/>
      <c r="B225" s="205"/>
      <c r="C225" s="205"/>
      <c r="D225" s="208" t="s">
        <v>931</v>
      </c>
      <c r="E225" s="205"/>
      <c r="F225" s="205"/>
      <c r="G225" s="205"/>
      <c r="H225" s="205"/>
      <c r="I225" s="205"/>
      <c r="J225" s="205"/>
      <c r="K225" s="205"/>
      <c r="L225" s="205"/>
      <c r="M225" s="205"/>
      <c r="N225" s="205"/>
      <c r="O225" s="205"/>
      <c r="P225" s="205"/>
      <c r="Q225" s="205"/>
      <c r="R225" s="205"/>
      <c r="S225" s="205"/>
      <c r="T225" s="197"/>
      <c r="U225" s="197"/>
      <c r="V225" s="223" t="str">
        <f>IF(【こちらを入力】定期調査報告書!E111="","",【こちらを入力】定期調査報告書!E111)</f>
        <v>□</v>
      </c>
      <c r="W225" s="205" t="s">
        <v>923</v>
      </c>
      <c r="X225" s="197"/>
      <c r="Y225" s="223" t="str">
        <f>IF(【こちらを入力】定期調査報告書!G111="","",【こちらを入力】定期調査報告書!G111)</f>
        <v>□</v>
      </c>
      <c r="Z225" s="205" t="s">
        <v>921</v>
      </c>
      <c r="AA225" s="197"/>
      <c r="AB225" s="197"/>
      <c r="AC225" s="197"/>
      <c r="AD225" s="197"/>
      <c r="AE225" s="197"/>
      <c r="AF225" s="197"/>
      <c r="AG225" s="197"/>
      <c r="AH225" s="197"/>
      <c r="AI225" s="197"/>
      <c r="AJ225" s="197"/>
      <c r="AK225" s="197"/>
      <c r="AL225" s="197"/>
      <c r="AM225" s="197"/>
      <c r="AN225" s="197"/>
      <c r="AO225" s="197"/>
      <c r="AP225" s="197"/>
      <c r="AQ225" s="197"/>
      <c r="AR225" s="205"/>
      <c r="AS225" s="205"/>
      <c r="AT225" s="205"/>
    </row>
    <row r="226" spans="1:67" ht="13" customHeight="1" x14ac:dyDescent="0.2">
      <c r="A226" s="197"/>
      <c r="B226" s="205"/>
      <c r="C226" s="205"/>
      <c r="D226" s="208" t="s">
        <v>932</v>
      </c>
      <c r="E226" s="205"/>
      <c r="F226" s="205"/>
      <c r="G226" s="205"/>
      <c r="H226" s="205"/>
      <c r="I226" s="205"/>
      <c r="J226" s="205"/>
      <c r="K226" s="205"/>
      <c r="L226" s="205"/>
      <c r="M226" s="205"/>
      <c r="N226" s="205"/>
      <c r="O226" s="205"/>
      <c r="P226" s="205"/>
      <c r="Q226" s="205"/>
      <c r="R226" s="205"/>
      <c r="S226" s="205"/>
      <c r="T226" s="197"/>
      <c r="U226" s="197"/>
      <c r="V226" s="223" t="str">
        <f>IF(【こちらを入力】定期調査報告書!E112="","",【こちらを入力】定期調査報告書!E112)</f>
        <v>□</v>
      </c>
      <c r="W226" s="205" t="s">
        <v>923</v>
      </c>
      <c r="X226" s="197"/>
      <c r="Y226" s="223" t="str">
        <f>IF(【こちらを入力】定期調査報告書!G112="","",【こちらを入力】定期調査報告書!G112)</f>
        <v>□</v>
      </c>
      <c r="Z226" s="205" t="s">
        <v>921</v>
      </c>
      <c r="AB226" s="223" t="str">
        <f>IF(【こちらを入力】定期調査報告書!I112="","",【こちらを入力】定期調査報告書!I112)</f>
        <v>□</v>
      </c>
      <c r="AC226" s="205" t="s">
        <v>549</v>
      </c>
      <c r="AD226" s="197"/>
      <c r="AE226" s="197"/>
      <c r="AF226" s="197"/>
      <c r="AG226" s="197"/>
      <c r="AH226" s="197"/>
      <c r="AI226" s="197"/>
      <c r="AJ226" s="197"/>
      <c r="AK226" s="197"/>
      <c r="AL226" s="197"/>
      <c r="AM226" s="197"/>
      <c r="AN226" s="197"/>
      <c r="AO226" s="197"/>
      <c r="AP226" s="197"/>
      <c r="AQ226" s="197"/>
      <c r="AR226" s="205"/>
      <c r="AS226" s="205"/>
      <c r="AT226" s="205"/>
    </row>
    <row r="227" spans="1:67" ht="13" hidden="1" customHeight="1" x14ac:dyDescent="0.2">
      <c r="A227" s="197"/>
      <c r="B227" s="208" t="s">
        <v>894</v>
      </c>
      <c r="C227" s="205"/>
      <c r="D227" s="205"/>
      <c r="E227" s="205"/>
      <c r="F227" s="205"/>
      <c r="G227" s="205"/>
      <c r="H227" s="205"/>
      <c r="I227" s="205"/>
      <c r="J227" s="205"/>
      <c r="K227" s="205"/>
      <c r="L227" s="205"/>
      <c r="M227" s="205"/>
      <c r="N227" s="205"/>
      <c r="O227" s="205"/>
      <c r="P227" s="205"/>
      <c r="Q227" s="205"/>
      <c r="R227" s="205"/>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c r="AP227" s="205"/>
      <c r="AQ227" s="205"/>
      <c r="AR227" s="205"/>
      <c r="AS227" s="205"/>
      <c r="AT227" s="205"/>
    </row>
    <row r="228" spans="1:67" ht="13" hidden="1" customHeight="1" x14ac:dyDescent="0.2">
      <c r="A228" s="197"/>
      <c r="B228" s="205"/>
      <c r="C228" s="208" t="s">
        <v>835</v>
      </c>
      <c r="D228" s="205"/>
      <c r="E228" s="205"/>
      <c r="F228" s="205"/>
      <c r="G228" s="205"/>
      <c r="H228" s="205"/>
      <c r="I228" s="205"/>
      <c r="J228" s="240" t="s">
        <v>895</v>
      </c>
      <c r="K228" s="664"/>
      <c r="L228" s="664"/>
      <c r="M228" s="205" t="s">
        <v>896</v>
      </c>
      <c r="N228" s="205"/>
      <c r="O228" s="205"/>
      <c r="P228" s="205"/>
      <c r="Q228" s="205"/>
      <c r="R228" s="205"/>
      <c r="S228" s="205"/>
      <c r="T228" s="205"/>
      <c r="U228" s="205"/>
      <c r="V228" s="240"/>
      <c r="W228" s="241" t="s">
        <v>517</v>
      </c>
      <c r="X228" s="664"/>
      <c r="Y228" s="664"/>
      <c r="Z228" s="664"/>
      <c r="AA228" s="664"/>
      <c r="AB228" s="664"/>
      <c r="AC228" s="664"/>
      <c r="AD228" s="205"/>
      <c r="AE228" s="205"/>
      <c r="AF228" s="205"/>
      <c r="AG228" s="240" t="s">
        <v>897</v>
      </c>
      <c r="AH228" s="665"/>
      <c r="AI228" s="665"/>
      <c r="AJ228" s="665"/>
      <c r="AK228" s="665"/>
      <c r="AL228" s="665"/>
      <c r="AM228" s="665"/>
      <c r="AN228" s="665"/>
      <c r="AO228" s="205" t="s">
        <v>898</v>
      </c>
      <c r="AP228" s="205"/>
      <c r="AQ228" s="205"/>
      <c r="AR228" s="205"/>
      <c r="AS228" s="205"/>
      <c r="AT228" s="205"/>
    </row>
    <row r="229" spans="1:67" ht="13" hidden="1" customHeight="1" x14ac:dyDescent="0.2">
      <c r="A229" s="197"/>
      <c r="B229" s="205"/>
      <c r="C229" s="208"/>
      <c r="D229" s="205"/>
      <c r="E229" s="205"/>
      <c r="F229" s="205"/>
      <c r="G229" s="205"/>
      <c r="H229" s="205"/>
      <c r="I229" s="205"/>
      <c r="J229" s="205" t="s">
        <v>933</v>
      </c>
      <c r="K229" s="205"/>
      <c r="L229" s="205"/>
      <c r="M229" s="205"/>
      <c r="N229" s="205"/>
      <c r="O229" s="205"/>
      <c r="P229" s="205"/>
      <c r="Q229" s="205"/>
      <c r="R229" s="205"/>
      <c r="S229" s="205"/>
      <c r="T229" s="205"/>
      <c r="U229" s="205"/>
      <c r="V229" s="205"/>
      <c r="W229" s="205"/>
      <c r="X229" s="205"/>
      <c r="Y229" s="205"/>
      <c r="Z229" s="205"/>
      <c r="AA229" s="205"/>
      <c r="AB229" s="205"/>
      <c r="AC229" s="205"/>
      <c r="AD229" s="205"/>
      <c r="AE229" s="205"/>
      <c r="AF229" s="205"/>
      <c r="AG229" s="240" t="s">
        <v>900</v>
      </c>
      <c r="AH229" s="665"/>
      <c r="AI229" s="665"/>
      <c r="AJ229" s="665"/>
      <c r="AK229" s="665"/>
      <c r="AL229" s="665"/>
      <c r="AM229" s="665"/>
      <c r="AN229" s="665"/>
      <c r="AO229" s="205" t="s">
        <v>898</v>
      </c>
      <c r="AP229" s="205"/>
      <c r="AQ229" s="205"/>
      <c r="AR229" s="205"/>
      <c r="AS229" s="205"/>
      <c r="AT229" s="205"/>
    </row>
    <row r="230" spans="1:67" s="198" customFormat="1" ht="12" hidden="1" customHeight="1" x14ac:dyDescent="0.2">
      <c r="A230" s="197"/>
      <c r="B230" s="205"/>
      <c r="C230" s="208"/>
      <c r="D230" s="205"/>
      <c r="E230" s="205"/>
      <c r="F230" s="205"/>
      <c r="G230" s="205"/>
      <c r="H230" s="205"/>
      <c r="I230" s="205"/>
      <c r="J230" s="205" t="s">
        <v>901</v>
      </c>
      <c r="K230" s="205"/>
      <c r="L230" s="205"/>
      <c r="M230" s="205"/>
      <c r="N230" s="205"/>
      <c r="O230" s="205"/>
      <c r="P230" s="205"/>
      <c r="Q230" s="205"/>
      <c r="R230" s="205"/>
      <c r="S230" s="205"/>
      <c r="T230" s="205"/>
      <c r="U230" s="205"/>
      <c r="V230" s="205"/>
      <c r="W230" s="205"/>
      <c r="X230" s="205"/>
      <c r="Y230" s="205"/>
      <c r="Z230" s="205"/>
      <c r="AA230" s="205"/>
      <c r="AB230" s="205"/>
      <c r="AC230" s="205"/>
      <c r="AD230" s="205"/>
      <c r="AE230" s="205"/>
      <c r="AF230" s="205"/>
      <c r="AG230" s="240" t="s">
        <v>900</v>
      </c>
      <c r="AH230" s="665"/>
      <c r="AI230" s="665"/>
      <c r="AJ230" s="665"/>
      <c r="AK230" s="665"/>
      <c r="AL230" s="665"/>
      <c r="AM230" s="665"/>
      <c r="AN230" s="665"/>
      <c r="AO230" s="205" t="s">
        <v>898</v>
      </c>
      <c r="AP230" s="205"/>
      <c r="AQ230" s="205"/>
      <c r="AR230" s="205"/>
      <c r="AS230" s="205"/>
      <c r="AT230" s="205"/>
      <c r="AU230" s="423"/>
      <c r="BA230" s="199"/>
      <c r="BB230" s="199"/>
      <c r="BC230" s="199"/>
      <c r="BD230" s="199"/>
      <c r="BE230" s="199"/>
      <c r="BF230" s="199"/>
      <c r="BG230" s="199"/>
      <c r="BH230" s="199"/>
      <c r="BI230" s="199"/>
      <c r="BJ230" s="199"/>
      <c r="BK230" s="199"/>
      <c r="BL230" s="199"/>
      <c r="BM230" s="199"/>
      <c r="BN230" s="199"/>
      <c r="BO230" s="199"/>
    </row>
    <row r="231" spans="1:67" s="198" customFormat="1" ht="13" hidden="1" customHeight="1" x14ac:dyDescent="0.2">
      <c r="A231" s="197"/>
      <c r="B231" s="205"/>
      <c r="C231" s="208" t="s">
        <v>826</v>
      </c>
      <c r="D231" s="205"/>
      <c r="E231" s="205"/>
      <c r="F231" s="205"/>
      <c r="G231" s="205"/>
      <c r="H231" s="205"/>
      <c r="I231" s="205"/>
      <c r="J231" s="205"/>
      <c r="K231" s="205"/>
      <c r="L231" s="205"/>
      <c r="M231" s="205"/>
      <c r="N231" s="643"/>
      <c r="O231" s="643"/>
      <c r="P231" s="643"/>
      <c r="Q231" s="643"/>
      <c r="R231" s="643"/>
      <c r="S231" s="643"/>
      <c r="T231" s="643"/>
      <c r="U231" s="643"/>
      <c r="V231" s="643"/>
      <c r="W231" s="643"/>
      <c r="X231" s="643"/>
      <c r="Y231" s="643"/>
      <c r="Z231" s="643"/>
      <c r="AA231" s="643"/>
      <c r="AB231" s="643"/>
      <c r="AC231" s="643"/>
      <c r="AD231" s="643"/>
      <c r="AE231" s="643"/>
      <c r="AF231" s="643"/>
      <c r="AG231" s="643"/>
      <c r="AH231" s="643"/>
      <c r="AI231" s="643"/>
      <c r="AJ231" s="643"/>
      <c r="AK231" s="643"/>
      <c r="AL231" s="643"/>
      <c r="AM231" s="643"/>
      <c r="AN231" s="643"/>
      <c r="AO231" s="643"/>
      <c r="AP231" s="643"/>
      <c r="AQ231" s="643"/>
      <c r="AR231" s="643"/>
      <c r="AS231" s="643"/>
      <c r="AT231" s="643"/>
      <c r="AU231" s="423"/>
      <c r="BA231" s="199"/>
      <c r="BB231" s="199"/>
      <c r="BC231" s="199"/>
      <c r="BD231" s="199"/>
      <c r="BE231" s="199"/>
      <c r="BF231" s="199"/>
      <c r="BG231" s="199"/>
      <c r="BH231" s="199"/>
      <c r="BI231" s="199"/>
      <c r="BJ231" s="199"/>
      <c r="BK231" s="199"/>
      <c r="BL231" s="199"/>
      <c r="BM231" s="199"/>
      <c r="BN231" s="199"/>
      <c r="BO231" s="199"/>
    </row>
    <row r="232" spans="1:67" s="198" customFormat="1" ht="13" hidden="1" customHeight="1" x14ac:dyDescent="0.2">
      <c r="A232" s="197"/>
      <c r="B232" s="205"/>
      <c r="C232" s="208" t="s">
        <v>902</v>
      </c>
      <c r="D232" s="205"/>
      <c r="E232" s="205"/>
      <c r="F232" s="205"/>
      <c r="G232" s="205"/>
      <c r="H232" s="205"/>
      <c r="I232" s="205"/>
      <c r="J232" s="205"/>
      <c r="K232" s="205"/>
      <c r="L232" s="205"/>
      <c r="M232" s="205"/>
      <c r="N232" s="666"/>
      <c r="O232" s="666"/>
      <c r="P232" s="666"/>
      <c r="Q232" s="666"/>
      <c r="R232" s="666"/>
      <c r="S232" s="666"/>
      <c r="T232" s="666"/>
      <c r="U232" s="666"/>
      <c r="V232" s="666"/>
      <c r="W232" s="666"/>
      <c r="X232" s="666"/>
      <c r="Y232" s="666"/>
      <c r="Z232" s="666"/>
      <c r="AA232" s="666"/>
      <c r="AB232" s="666"/>
      <c r="AC232" s="666"/>
      <c r="AD232" s="666"/>
      <c r="AE232" s="666"/>
      <c r="AF232" s="666"/>
      <c r="AG232" s="666"/>
      <c r="AH232" s="666"/>
      <c r="AI232" s="666"/>
      <c r="AJ232" s="666"/>
      <c r="AK232" s="666"/>
      <c r="AL232" s="666"/>
      <c r="AM232" s="666"/>
      <c r="AN232" s="666"/>
      <c r="AO232" s="666"/>
      <c r="AP232" s="666"/>
      <c r="AQ232" s="666"/>
      <c r="AR232" s="666"/>
      <c r="AS232" s="666"/>
      <c r="AT232" s="666"/>
      <c r="AU232" s="423"/>
      <c r="BA232" s="199"/>
      <c r="BB232" s="199"/>
      <c r="BC232" s="199"/>
      <c r="BD232" s="199"/>
      <c r="BE232" s="199"/>
      <c r="BF232" s="199"/>
      <c r="BG232" s="199"/>
      <c r="BH232" s="199"/>
      <c r="BI232" s="199"/>
      <c r="BJ232" s="199"/>
      <c r="BK232" s="199"/>
      <c r="BL232" s="199"/>
      <c r="BM232" s="199"/>
      <c r="BN232" s="199"/>
      <c r="BO232" s="199"/>
    </row>
    <row r="233" spans="1:67" s="198" customFormat="1" ht="13" hidden="1" customHeight="1" x14ac:dyDescent="0.2">
      <c r="A233" s="197"/>
      <c r="B233" s="205"/>
      <c r="C233" s="208" t="s">
        <v>903</v>
      </c>
      <c r="D233" s="205"/>
      <c r="E233" s="205"/>
      <c r="F233" s="205"/>
      <c r="G233" s="205"/>
      <c r="H233" s="205"/>
      <c r="I233" s="205"/>
      <c r="J233" s="205"/>
      <c r="K233" s="205"/>
      <c r="L233" s="205"/>
      <c r="M233" s="205"/>
      <c r="N233" s="643"/>
      <c r="O233" s="643"/>
      <c r="P233" s="643"/>
      <c r="Q233" s="643"/>
      <c r="R233" s="643"/>
      <c r="S233" s="643"/>
      <c r="T233" s="643"/>
      <c r="U233" s="643"/>
      <c r="V233" s="643"/>
      <c r="W233" s="643"/>
      <c r="X233" s="643"/>
      <c r="Y233" s="643"/>
      <c r="Z233" s="643"/>
      <c r="AA233" s="643"/>
      <c r="AB233" s="643"/>
      <c r="AC233" s="643"/>
      <c r="AD233" s="643"/>
      <c r="AE233" s="643"/>
      <c r="AF233" s="643"/>
      <c r="AG233" s="643"/>
      <c r="AH233" s="643"/>
      <c r="AI233" s="643"/>
      <c r="AJ233" s="643"/>
      <c r="AK233" s="643"/>
      <c r="AL233" s="643"/>
      <c r="AM233" s="643"/>
      <c r="AN233" s="643"/>
      <c r="AO233" s="643"/>
      <c r="AP233" s="643"/>
      <c r="AQ233" s="643"/>
      <c r="AR233" s="643"/>
      <c r="AS233" s="643"/>
      <c r="AT233" s="643"/>
      <c r="AU233" s="423"/>
      <c r="BA233" s="199"/>
      <c r="BB233" s="199"/>
      <c r="BC233" s="199"/>
      <c r="BD233" s="199"/>
      <c r="BE233" s="199"/>
      <c r="BF233" s="199"/>
      <c r="BG233" s="199"/>
      <c r="BH233" s="199"/>
      <c r="BI233" s="199"/>
      <c r="BJ233" s="199"/>
      <c r="BK233" s="199"/>
      <c r="BL233" s="199"/>
      <c r="BM233" s="199"/>
      <c r="BN233" s="199"/>
      <c r="BO233" s="199"/>
    </row>
    <row r="234" spans="1:67" s="198" customFormat="1" ht="13" hidden="1" customHeight="1" x14ac:dyDescent="0.2">
      <c r="A234" s="197"/>
      <c r="B234" s="205"/>
      <c r="C234" s="208"/>
      <c r="D234" s="205"/>
      <c r="E234" s="205"/>
      <c r="F234" s="205"/>
      <c r="G234" s="205"/>
      <c r="H234" s="205"/>
      <c r="I234" s="205"/>
      <c r="J234" s="240" t="s">
        <v>895</v>
      </c>
      <c r="K234" s="664"/>
      <c r="L234" s="664"/>
      <c r="M234" s="205" t="s">
        <v>904</v>
      </c>
      <c r="N234" s="205"/>
      <c r="O234" s="205"/>
      <c r="P234" s="205"/>
      <c r="Q234" s="205"/>
      <c r="R234" s="205"/>
      <c r="S234" s="205"/>
      <c r="T234" s="205"/>
      <c r="U234" s="205"/>
      <c r="V234" s="240"/>
      <c r="W234" s="241" t="s">
        <v>517</v>
      </c>
      <c r="X234" s="664"/>
      <c r="Y234" s="664"/>
      <c r="Z234" s="664"/>
      <c r="AA234" s="664"/>
      <c r="AB234" s="205"/>
      <c r="AC234" s="205"/>
      <c r="AD234" s="205"/>
      <c r="AE234" s="205"/>
      <c r="AF234" s="205"/>
      <c r="AG234" s="240" t="s">
        <v>905</v>
      </c>
      <c r="AH234" s="665"/>
      <c r="AI234" s="665"/>
      <c r="AJ234" s="665"/>
      <c r="AK234" s="665"/>
      <c r="AL234" s="665"/>
      <c r="AM234" s="665"/>
      <c r="AN234" s="665"/>
      <c r="AO234" s="205" t="s">
        <v>898</v>
      </c>
      <c r="AP234" s="205"/>
      <c r="AQ234" s="205"/>
      <c r="AR234" s="205"/>
      <c r="AS234" s="205"/>
      <c r="AT234" s="205"/>
      <c r="AU234" s="423"/>
      <c r="BA234" s="199"/>
      <c r="BB234" s="199"/>
      <c r="BC234" s="199"/>
      <c r="BD234" s="199"/>
      <c r="BE234" s="199"/>
      <c r="BF234" s="199"/>
      <c r="BG234" s="199"/>
      <c r="BH234" s="199"/>
      <c r="BI234" s="199"/>
      <c r="BJ234" s="199"/>
      <c r="BK234" s="199"/>
      <c r="BL234" s="199"/>
      <c r="BM234" s="199"/>
      <c r="BN234" s="199"/>
      <c r="BO234" s="199"/>
    </row>
    <row r="235" spans="1:67" s="198" customFormat="1" ht="13" hidden="1" customHeight="1" x14ac:dyDescent="0.2">
      <c r="A235" s="197"/>
      <c r="B235" s="205"/>
      <c r="C235" s="208" t="s">
        <v>906</v>
      </c>
      <c r="D235" s="205"/>
      <c r="E235" s="205"/>
      <c r="F235" s="205"/>
      <c r="G235" s="205"/>
      <c r="H235" s="205"/>
      <c r="I235" s="205"/>
      <c r="J235" s="205"/>
      <c r="K235" s="205"/>
      <c r="L235" s="205"/>
      <c r="M235" s="205"/>
      <c r="N235" s="668"/>
      <c r="O235" s="668"/>
      <c r="P235" s="668"/>
      <c r="Q235" s="668"/>
      <c r="R235" s="668"/>
      <c r="S235" s="668"/>
      <c r="T235" s="668"/>
      <c r="U235" s="668"/>
      <c r="V235" s="668"/>
      <c r="W235" s="242"/>
      <c r="X235" s="242"/>
      <c r="Y235" s="242"/>
      <c r="Z235" s="242"/>
      <c r="AA235" s="242"/>
      <c r="AB235" s="242"/>
      <c r="AC235" s="242"/>
      <c r="AD235" s="242"/>
      <c r="AE235" s="242"/>
      <c r="AF235" s="242"/>
      <c r="AG235" s="242"/>
      <c r="AH235" s="242"/>
      <c r="AI235" s="242"/>
      <c r="AJ235" s="242"/>
      <c r="AK235" s="242"/>
      <c r="AL235" s="242"/>
      <c r="AM235" s="242"/>
      <c r="AN235" s="242"/>
      <c r="AO235" s="242"/>
      <c r="AP235" s="243"/>
      <c r="AQ235" s="205"/>
      <c r="AR235" s="205"/>
      <c r="AS235" s="205"/>
      <c r="AT235" s="205"/>
      <c r="AU235" s="423"/>
      <c r="BA235" s="199"/>
      <c r="BB235" s="199"/>
      <c r="BC235" s="199"/>
      <c r="BD235" s="199"/>
      <c r="BE235" s="199"/>
      <c r="BF235" s="199"/>
      <c r="BG235" s="199"/>
      <c r="BH235" s="199"/>
      <c r="BI235" s="199"/>
      <c r="BJ235" s="199"/>
      <c r="BK235" s="199"/>
      <c r="BL235" s="199"/>
      <c r="BM235" s="199"/>
      <c r="BN235" s="199"/>
      <c r="BO235" s="199"/>
    </row>
    <row r="236" spans="1:67" s="198" customFormat="1" ht="13" hidden="1" customHeight="1" x14ac:dyDescent="0.2">
      <c r="A236" s="197"/>
      <c r="B236" s="205"/>
      <c r="C236" s="208" t="s">
        <v>907</v>
      </c>
      <c r="D236" s="205"/>
      <c r="E236" s="205"/>
      <c r="F236" s="205"/>
      <c r="G236" s="205"/>
      <c r="H236" s="205"/>
      <c r="I236" s="205"/>
      <c r="J236" s="205"/>
      <c r="K236" s="205"/>
      <c r="L236" s="205"/>
      <c r="M236" s="205"/>
      <c r="N236" s="643"/>
      <c r="O236" s="643"/>
      <c r="P236" s="643"/>
      <c r="Q236" s="643"/>
      <c r="R236" s="643"/>
      <c r="S236" s="643"/>
      <c r="T236" s="643"/>
      <c r="U236" s="643"/>
      <c r="V236" s="643"/>
      <c r="W236" s="643"/>
      <c r="X236" s="643"/>
      <c r="Y236" s="643"/>
      <c r="Z236" s="643"/>
      <c r="AA236" s="643"/>
      <c r="AB236" s="643"/>
      <c r="AC236" s="643"/>
      <c r="AD236" s="643"/>
      <c r="AE236" s="643"/>
      <c r="AF236" s="643"/>
      <c r="AG236" s="643"/>
      <c r="AH236" s="643"/>
      <c r="AI236" s="643"/>
      <c r="AJ236" s="643"/>
      <c r="AK236" s="643"/>
      <c r="AL236" s="643"/>
      <c r="AM236" s="643"/>
      <c r="AN236" s="643"/>
      <c r="AO236" s="643"/>
      <c r="AP236" s="643"/>
      <c r="AQ236" s="643"/>
      <c r="AR236" s="643"/>
      <c r="AS236" s="643"/>
      <c r="AT236" s="643"/>
      <c r="AU236" s="423"/>
      <c r="BA236" s="199"/>
      <c r="BB236" s="199"/>
      <c r="BC236" s="199"/>
      <c r="BD236" s="199"/>
      <c r="BE236" s="199"/>
      <c r="BF236" s="199"/>
      <c r="BG236" s="199"/>
      <c r="BH236" s="199"/>
      <c r="BI236" s="199"/>
      <c r="BJ236" s="199"/>
      <c r="BK236" s="199"/>
      <c r="BL236" s="199"/>
      <c r="BM236" s="199"/>
      <c r="BN236" s="199"/>
      <c r="BO236" s="199"/>
    </row>
    <row r="237" spans="1:67" s="198" customFormat="1" ht="13" hidden="1" customHeight="1" x14ac:dyDescent="0.2">
      <c r="A237" s="197"/>
      <c r="B237" s="205"/>
      <c r="C237" s="208" t="s">
        <v>833</v>
      </c>
      <c r="D237" s="205"/>
      <c r="E237" s="205"/>
      <c r="F237" s="205"/>
      <c r="G237" s="205"/>
      <c r="H237" s="205"/>
      <c r="I237" s="205"/>
      <c r="J237" s="205"/>
      <c r="K237" s="205"/>
      <c r="L237" s="205"/>
      <c r="M237" s="205"/>
      <c r="N237" s="666"/>
      <c r="O237" s="666"/>
      <c r="P237" s="666"/>
      <c r="Q237" s="666"/>
      <c r="R237" s="666"/>
      <c r="S237" s="666"/>
      <c r="T237" s="666"/>
      <c r="U237" s="666"/>
      <c r="V237" s="666"/>
      <c r="W237" s="666"/>
      <c r="X237" s="666"/>
      <c r="Y237" s="666"/>
      <c r="Z237" s="666"/>
      <c r="AA237" s="666"/>
      <c r="AB237" s="666"/>
      <c r="AC237" s="666"/>
      <c r="AD237" s="666"/>
      <c r="AE237" s="244"/>
      <c r="AF237" s="244"/>
      <c r="AG237" s="244"/>
      <c r="AH237" s="244"/>
      <c r="AI237" s="244"/>
      <c r="AJ237" s="244"/>
      <c r="AK237" s="244"/>
      <c r="AL237" s="244"/>
      <c r="AM237" s="244"/>
      <c r="AN237" s="244"/>
      <c r="AO237" s="244"/>
      <c r="AP237" s="245"/>
      <c r="AQ237" s="205"/>
      <c r="AR237" s="205"/>
      <c r="AS237" s="205"/>
      <c r="AT237" s="205"/>
      <c r="AU237" s="423"/>
      <c r="BA237" s="199"/>
      <c r="BB237" s="199"/>
      <c r="BC237" s="199"/>
      <c r="BD237" s="199"/>
      <c r="BE237" s="199"/>
      <c r="BF237" s="199"/>
      <c r="BG237" s="199"/>
      <c r="BH237" s="199"/>
      <c r="BI237" s="199"/>
      <c r="BJ237" s="199"/>
      <c r="BK237" s="199"/>
      <c r="BL237" s="199"/>
      <c r="BM237" s="199"/>
      <c r="BN237" s="199"/>
      <c r="BO237" s="199"/>
    </row>
    <row r="238" spans="1:67" s="198" customFormat="1" ht="4.5" customHeight="1" x14ac:dyDescent="0.2">
      <c r="A238" s="197"/>
      <c r="B238" s="197"/>
      <c r="C238" s="197"/>
      <c r="D238" s="197"/>
      <c r="E238" s="197"/>
      <c r="F238" s="197"/>
      <c r="G238" s="197"/>
      <c r="H238" s="197"/>
      <c r="I238" s="197"/>
      <c r="J238" s="197"/>
      <c r="K238" s="197"/>
      <c r="L238" s="197"/>
      <c r="M238" s="197"/>
      <c r="N238" s="197"/>
      <c r="O238" s="197"/>
      <c r="P238" s="197"/>
      <c r="Q238" s="197"/>
      <c r="R238" s="197"/>
      <c r="S238" s="197"/>
      <c r="T238" s="197"/>
      <c r="U238" s="197"/>
      <c r="V238" s="197"/>
      <c r="W238" s="197"/>
      <c r="X238" s="197"/>
      <c r="Y238" s="197"/>
      <c r="Z238" s="197"/>
      <c r="AA238" s="197"/>
      <c r="AB238" s="197"/>
      <c r="AC238" s="197"/>
      <c r="AD238" s="197"/>
      <c r="AE238" s="197"/>
      <c r="AF238" s="197"/>
      <c r="AG238" s="197"/>
      <c r="AH238" s="197"/>
      <c r="AI238" s="197"/>
      <c r="AJ238" s="197"/>
      <c r="AK238" s="197"/>
      <c r="AL238" s="197"/>
      <c r="AM238" s="197"/>
      <c r="AN238" s="197"/>
      <c r="AO238" s="197"/>
      <c r="AP238" s="197"/>
      <c r="AQ238" s="197"/>
      <c r="AR238" s="197"/>
      <c r="AS238" s="197"/>
      <c r="AT238" s="197"/>
      <c r="AU238" s="423"/>
      <c r="BA238" s="199"/>
      <c r="BB238" s="199"/>
      <c r="BC238" s="199"/>
      <c r="BD238" s="199"/>
      <c r="BE238" s="199"/>
      <c r="BF238" s="199"/>
      <c r="BG238" s="199"/>
      <c r="BH238" s="199"/>
      <c r="BI238" s="199"/>
      <c r="BJ238" s="199"/>
      <c r="BK238" s="199"/>
      <c r="BL238" s="199"/>
      <c r="BM238" s="199"/>
      <c r="BN238" s="199"/>
      <c r="BO238" s="199"/>
    </row>
    <row r="239" spans="1:67" s="198" customFormat="1" ht="4.5" customHeight="1" x14ac:dyDescent="0.2">
      <c r="A239" s="197"/>
      <c r="B239" s="197"/>
      <c r="C239" s="197"/>
      <c r="D239" s="197"/>
      <c r="E239" s="197"/>
      <c r="F239" s="197"/>
      <c r="G239" s="197"/>
      <c r="H239" s="197"/>
      <c r="I239" s="197"/>
      <c r="J239" s="197"/>
      <c r="K239" s="197"/>
      <c r="L239" s="197"/>
      <c r="M239" s="197"/>
      <c r="N239" s="197"/>
      <c r="O239" s="197"/>
      <c r="P239" s="197"/>
      <c r="Q239" s="197"/>
      <c r="R239" s="197"/>
      <c r="S239" s="197"/>
      <c r="T239" s="197"/>
      <c r="U239" s="197"/>
      <c r="V239" s="197"/>
      <c r="W239" s="197"/>
      <c r="X239" s="197"/>
      <c r="Y239" s="197"/>
      <c r="Z239" s="197"/>
      <c r="AA239" s="197"/>
      <c r="AB239" s="197"/>
      <c r="AC239" s="197"/>
      <c r="AD239" s="197"/>
      <c r="AE239" s="197"/>
      <c r="AF239" s="197"/>
      <c r="AG239" s="197"/>
      <c r="AH239" s="197"/>
      <c r="AI239" s="197"/>
      <c r="AJ239" s="197"/>
      <c r="AK239" s="197"/>
      <c r="AL239" s="197"/>
      <c r="AM239" s="197"/>
      <c r="AN239" s="197"/>
      <c r="AO239" s="197"/>
      <c r="AP239" s="197"/>
      <c r="AQ239" s="197"/>
      <c r="AR239" s="197"/>
      <c r="AS239" s="197"/>
      <c r="AT239" s="197"/>
      <c r="AU239" s="423"/>
      <c r="BA239" s="199"/>
      <c r="BB239" s="199"/>
      <c r="BC239" s="199"/>
      <c r="BD239" s="199"/>
      <c r="BE239" s="199"/>
      <c r="BF239" s="199"/>
      <c r="BG239" s="199"/>
      <c r="BH239" s="199"/>
      <c r="BI239" s="199"/>
      <c r="BJ239" s="199"/>
      <c r="BK239" s="199"/>
      <c r="BL239" s="199"/>
      <c r="BM239" s="199"/>
      <c r="BN239" s="199"/>
      <c r="BO239" s="199"/>
    </row>
    <row r="240" spans="1:67" s="198" customFormat="1" ht="12" hidden="1" customHeight="1" x14ac:dyDescent="0.2">
      <c r="A240" s="197"/>
      <c r="B240" s="197"/>
      <c r="C240" s="197"/>
      <c r="D240" s="197"/>
      <c r="E240" s="197"/>
      <c r="F240" s="197"/>
      <c r="G240" s="197"/>
      <c r="H240" s="197"/>
      <c r="I240" s="197"/>
      <c r="J240" s="197"/>
      <c r="K240" s="197"/>
      <c r="L240" s="197"/>
      <c r="M240" s="197"/>
      <c r="N240" s="197"/>
      <c r="O240" s="197"/>
      <c r="P240" s="197"/>
      <c r="Q240" s="197"/>
      <c r="R240" s="197"/>
      <c r="S240" s="197"/>
      <c r="T240" s="197"/>
      <c r="U240" s="197"/>
      <c r="V240" s="197"/>
      <c r="W240" s="197"/>
      <c r="X240" s="197"/>
      <c r="Y240" s="197"/>
      <c r="Z240" s="197"/>
      <c r="AA240" s="197"/>
      <c r="AB240" s="197"/>
      <c r="AC240" s="197"/>
      <c r="AD240" s="197"/>
      <c r="AE240" s="197"/>
      <c r="AF240" s="197"/>
      <c r="AG240" s="197"/>
      <c r="AH240" s="197"/>
      <c r="AI240" s="197"/>
      <c r="AJ240" s="197"/>
      <c r="AK240" s="197"/>
      <c r="AL240" s="197"/>
      <c r="AM240" s="197"/>
      <c r="AN240" s="197"/>
      <c r="AO240" s="197"/>
      <c r="AP240" s="197"/>
      <c r="AQ240" s="197"/>
      <c r="AR240" s="197"/>
      <c r="AS240" s="197"/>
      <c r="AT240" s="197"/>
      <c r="AU240" s="423"/>
      <c r="BA240" s="199"/>
      <c r="BB240" s="199"/>
      <c r="BC240" s="199"/>
      <c r="BD240" s="199"/>
      <c r="BE240" s="199"/>
      <c r="BF240" s="199"/>
      <c r="BG240" s="199"/>
      <c r="BH240" s="199"/>
      <c r="BI240" s="199"/>
      <c r="BJ240" s="199"/>
      <c r="BK240" s="199"/>
      <c r="BL240" s="199"/>
      <c r="BM240" s="199"/>
      <c r="BN240" s="199"/>
      <c r="BO240" s="199"/>
    </row>
    <row r="241" spans="1:67" s="198" customFormat="1" ht="14.15" customHeight="1" x14ac:dyDescent="0.2">
      <c r="A241" s="197"/>
      <c r="B241" s="207" t="s">
        <v>934</v>
      </c>
      <c r="C241" s="197"/>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E241" s="197"/>
      <c r="AF241" s="197"/>
      <c r="AG241" s="197"/>
      <c r="AH241" s="197"/>
      <c r="AI241" s="197"/>
      <c r="AJ241" s="197"/>
      <c r="AK241" s="197"/>
      <c r="AL241" s="197"/>
      <c r="AM241" s="197"/>
      <c r="AN241" s="197"/>
      <c r="AO241" s="197"/>
      <c r="AP241" s="197"/>
      <c r="AQ241" s="197"/>
      <c r="AR241" s="197"/>
      <c r="AS241" s="197"/>
      <c r="AT241" s="197"/>
      <c r="AU241" s="423"/>
      <c r="BA241" s="199"/>
      <c r="BB241" s="199"/>
      <c r="BC241" s="199"/>
      <c r="BD241" s="199"/>
      <c r="BE241" s="199"/>
      <c r="BF241" s="199"/>
      <c r="BG241" s="199"/>
      <c r="BH241" s="199"/>
      <c r="BI241" s="199"/>
      <c r="BJ241" s="199"/>
      <c r="BK241" s="199"/>
      <c r="BL241" s="199"/>
      <c r="BM241" s="199"/>
      <c r="BN241" s="199"/>
      <c r="BO241" s="199"/>
    </row>
    <row r="242" spans="1:67" s="198" customFormat="1" ht="13" customHeight="1" x14ac:dyDescent="0.2">
      <c r="A242" s="197"/>
      <c r="B242" s="197"/>
      <c r="C242" s="649" t="str">
        <f>IF(【こちらを入力】定期調査報告書!A114="","",【こちらを入力】定期調査報告書!A114)</f>
        <v/>
      </c>
      <c r="D242" s="649"/>
      <c r="E242" s="649"/>
      <c r="F242" s="649"/>
      <c r="G242" s="649"/>
      <c r="H242" s="649"/>
      <c r="I242" s="649"/>
      <c r="J242" s="649"/>
      <c r="K242" s="649"/>
      <c r="L242" s="649"/>
      <c r="M242" s="649"/>
      <c r="N242" s="649"/>
      <c r="O242" s="649"/>
      <c r="P242" s="649"/>
      <c r="Q242" s="649"/>
      <c r="R242" s="649"/>
      <c r="S242" s="649"/>
      <c r="T242" s="649"/>
      <c r="U242" s="649"/>
      <c r="V242" s="649"/>
      <c r="W242" s="649"/>
      <c r="X242" s="649"/>
      <c r="Y242" s="649"/>
      <c r="Z242" s="649"/>
      <c r="AA242" s="649"/>
      <c r="AB242" s="649"/>
      <c r="AC242" s="649"/>
      <c r="AD242" s="649"/>
      <c r="AE242" s="649"/>
      <c r="AF242" s="649"/>
      <c r="AG242" s="649"/>
      <c r="AH242" s="649"/>
      <c r="AI242" s="649"/>
      <c r="AJ242" s="649"/>
      <c r="AK242" s="649"/>
      <c r="AL242" s="649"/>
      <c r="AM242" s="649"/>
      <c r="AN242" s="649"/>
      <c r="AO242" s="649"/>
      <c r="AP242" s="649"/>
      <c r="AQ242" s="649"/>
      <c r="AR242" s="649"/>
      <c r="AS242" s="649"/>
      <c r="AT242" s="197"/>
      <c r="AU242" s="423"/>
      <c r="BA242" s="199"/>
      <c r="BB242" s="199"/>
      <c r="BC242" s="199"/>
      <c r="BD242" s="199"/>
      <c r="BE242" s="199"/>
      <c r="BF242" s="199"/>
      <c r="BG242" s="199"/>
      <c r="BH242" s="199"/>
      <c r="BI242" s="199"/>
      <c r="BJ242" s="199"/>
      <c r="BK242" s="199"/>
      <c r="BL242" s="199"/>
      <c r="BM242" s="199"/>
      <c r="BN242" s="199"/>
      <c r="BO242" s="199"/>
    </row>
    <row r="243" spans="1:67" s="198" customFormat="1" ht="13" customHeight="1" x14ac:dyDescent="0.2">
      <c r="A243" s="197"/>
      <c r="B243" s="197"/>
      <c r="C243" s="649" t="str">
        <f>IF(【こちらを入力】定期調査報告書!A115="","",【こちらを入力】定期調査報告書!A115)</f>
        <v/>
      </c>
      <c r="D243" s="649"/>
      <c r="E243" s="649"/>
      <c r="F243" s="649"/>
      <c r="G243" s="649"/>
      <c r="H243" s="649"/>
      <c r="I243" s="649"/>
      <c r="J243" s="649"/>
      <c r="K243" s="649"/>
      <c r="L243" s="649"/>
      <c r="M243" s="649"/>
      <c r="N243" s="649"/>
      <c r="O243" s="649"/>
      <c r="P243" s="649"/>
      <c r="Q243" s="649"/>
      <c r="R243" s="649"/>
      <c r="S243" s="649"/>
      <c r="T243" s="649"/>
      <c r="U243" s="649"/>
      <c r="V243" s="649"/>
      <c r="W243" s="649"/>
      <c r="X243" s="649"/>
      <c r="Y243" s="649"/>
      <c r="Z243" s="649"/>
      <c r="AA243" s="649"/>
      <c r="AB243" s="649"/>
      <c r="AC243" s="649"/>
      <c r="AD243" s="649"/>
      <c r="AE243" s="649"/>
      <c r="AF243" s="649"/>
      <c r="AG243" s="649"/>
      <c r="AH243" s="649"/>
      <c r="AI243" s="649"/>
      <c r="AJ243" s="649"/>
      <c r="AK243" s="649"/>
      <c r="AL243" s="649"/>
      <c r="AM243" s="649"/>
      <c r="AN243" s="649"/>
      <c r="AO243" s="649"/>
      <c r="AP243" s="649"/>
      <c r="AQ243" s="649"/>
      <c r="AR243" s="649"/>
      <c r="AS243" s="649"/>
      <c r="AT243" s="197"/>
      <c r="AU243" s="423"/>
      <c r="BA243" s="199"/>
      <c r="BB243" s="199"/>
      <c r="BC243" s="199"/>
      <c r="BD243" s="199"/>
      <c r="BE243" s="199"/>
      <c r="BF243" s="199"/>
      <c r="BG243" s="199"/>
      <c r="BH243" s="199"/>
      <c r="BI243" s="199"/>
      <c r="BJ243" s="199"/>
      <c r="BK243" s="199"/>
      <c r="BL243" s="199"/>
      <c r="BM243" s="199"/>
      <c r="BN243" s="199"/>
      <c r="BO243" s="199"/>
    </row>
    <row r="244" spans="1:67" s="198" customFormat="1" ht="13" customHeight="1" x14ac:dyDescent="0.2">
      <c r="A244" s="197"/>
      <c r="B244" s="197"/>
      <c r="C244" s="649" t="str">
        <f>IF(【こちらを入力】定期調査報告書!A116="","",【こちらを入力】定期調査報告書!A116)</f>
        <v/>
      </c>
      <c r="D244" s="649"/>
      <c r="E244" s="649"/>
      <c r="F244" s="649"/>
      <c r="G244" s="649"/>
      <c r="H244" s="649"/>
      <c r="I244" s="649"/>
      <c r="J244" s="649"/>
      <c r="K244" s="649"/>
      <c r="L244" s="649"/>
      <c r="M244" s="649"/>
      <c r="N244" s="649"/>
      <c r="O244" s="649"/>
      <c r="P244" s="649"/>
      <c r="Q244" s="649"/>
      <c r="R244" s="649"/>
      <c r="S244" s="649"/>
      <c r="T244" s="649"/>
      <c r="U244" s="649"/>
      <c r="V244" s="649"/>
      <c r="W244" s="649"/>
      <c r="X244" s="649"/>
      <c r="Y244" s="649"/>
      <c r="Z244" s="649"/>
      <c r="AA244" s="649"/>
      <c r="AB244" s="649"/>
      <c r="AC244" s="649"/>
      <c r="AD244" s="649"/>
      <c r="AE244" s="649"/>
      <c r="AF244" s="649"/>
      <c r="AG244" s="649"/>
      <c r="AH244" s="649"/>
      <c r="AI244" s="649"/>
      <c r="AJ244" s="649"/>
      <c r="AK244" s="649"/>
      <c r="AL244" s="649"/>
      <c r="AM244" s="649"/>
      <c r="AN244" s="649"/>
      <c r="AO244" s="649"/>
      <c r="AP244" s="649"/>
      <c r="AQ244" s="649"/>
      <c r="AR244" s="649"/>
      <c r="AS244" s="649"/>
      <c r="AT244" s="197"/>
      <c r="AU244" s="423"/>
      <c r="BA244" s="199"/>
      <c r="BB244" s="199"/>
      <c r="BC244" s="199"/>
      <c r="BD244" s="199"/>
      <c r="BE244" s="199"/>
      <c r="BF244" s="199"/>
      <c r="BG244" s="199"/>
      <c r="BH244" s="199"/>
      <c r="BI244" s="199"/>
      <c r="BJ244" s="199"/>
      <c r="BK244" s="199"/>
      <c r="BL244" s="199"/>
      <c r="BM244" s="199"/>
      <c r="BN244" s="199"/>
      <c r="BO244" s="199"/>
    </row>
    <row r="245" spans="1:67" s="205" customFormat="1" ht="13" customHeight="1" x14ac:dyDescent="0.2">
      <c r="C245" s="649" t="str">
        <f>IF(【こちらを入力】定期調査報告書!A117="","",【こちらを入力】定期調査報告書!A117)</f>
        <v/>
      </c>
      <c r="D245" s="649"/>
      <c r="E245" s="649"/>
      <c r="F245" s="649"/>
      <c r="G245" s="649"/>
      <c r="H245" s="649"/>
      <c r="I245" s="649"/>
      <c r="J245" s="649"/>
      <c r="K245" s="649"/>
      <c r="L245" s="649"/>
      <c r="M245" s="649"/>
      <c r="N245" s="649"/>
      <c r="O245" s="649"/>
      <c r="P245" s="649"/>
      <c r="Q245" s="649"/>
      <c r="R245" s="649"/>
      <c r="S245" s="649"/>
      <c r="T245" s="649"/>
      <c r="U245" s="649"/>
      <c r="V245" s="649"/>
      <c r="W245" s="649"/>
      <c r="X245" s="649"/>
      <c r="Y245" s="649"/>
      <c r="Z245" s="649"/>
      <c r="AA245" s="649"/>
      <c r="AB245" s="649"/>
      <c r="AC245" s="649"/>
      <c r="AD245" s="649"/>
      <c r="AE245" s="649"/>
      <c r="AF245" s="649"/>
      <c r="AG245" s="649"/>
      <c r="AH245" s="649"/>
      <c r="AI245" s="649"/>
      <c r="AJ245" s="649"/>
      <c r="AK245" s="649"/>
      <c r="AL245" s="649"/>
      <c r="AM245" s="649"/>
      <c r="AN245" s="649"/>
      <c r="AO245" s="649"/>
      <c r="AP245" s="649"/>
      <c r="AQ245" s="649"/>
      <c r="AR245" s="649"/>
      <c r="AS245" s="649"/>
      <c r="AT245" s="197"/>
      <c r="AU245" s="423"/>
      <c r="AV245" s="198"/>
      <c r="AW245" s="198"/>
      <c r="AX245" s="198"/>
      <c r="AY245" s="198"/>
      <c r="AZ245" s="198"/>
    </row>
    <row r="246" spans="1:67" s="205" customFormat="1" ht="4.5" customHeight="1" x14ac:dyDescent="0.2">
      <c r="AU246" s="423"/>
      <c r="AV246" s="198"/>
      <c r="AW246" s="198"/>
      <c r="AX246" s="198"/>
      <c r="AY246" s="198"/>
      <c r="AZ246" s="198"/>
    </row>
    <row r="247" spans="1:67" s="205" customFormat="1" ht="4.5" customHeight="1" x14ac:dyDescent="0.2">
      <c r="AU247" s="423"/>
      <c r="AV247" s="198"/>
      <c r="AW247" s="198"/>
      <c r="AX247" s="198"/>
      <c r="AY247" s="198"/>
      <c r="AZ247" s="198"/>
    </row>
    <row r="248" spans="1:67" s="205" customFormat="1" ht="13.5" customHeight="1" x14ac:dyDescent="0.2">
      <c r="B248" s="249" t="s">
        <v>22</v>
      </c>
      <c r="C248" s="250"/>
      <c r="D248" s="250"/>
      <c r="E248" s="250"/>
      <c r="F248" s="250"/>
      <c r="G248" s="250"/>
      <c r="H248" s="250"/>
      <c r="I248" s="250"/>
      <c r="J248" s="250"/>
      <c r="K248" s="250"/>
      <c r="L248" s="250"/>
      <c r="M248" s="250"/>
      <c r="N248" s="250"/>
      <c r="O248" s="250"/>
      <c r="P248" s="250"/>
      <c r="Q248" s="250"/>
      <c r="R248" s="250"/>
      <c r="S248" s="250"/>
      <c r="T248" s="250"/>
      <c r="U248" s="250"/>
      <c r="V248" s="250"/>
      <c r="W248" s="250"/>
      <c r="X248" s="250"/>
      <c r="Y248" s="250"/>
      <c r="Z248" s="250"/>
      <c r="AA248" s="250"/>
      <c r="AB248" s="250"/>
      <c r="AC248" s="250"/>
      <c r="AD248" s="250"/>
      <c r="AE248" s="250"/>
      <c r="AF248" s="250"/>
      <c r="AG248" s="250"/>
      <c r="AH248" s="250"/>
      <c r="AI248" s="250"/>
      <c r="AJ248" s="250"/>
      <c r="AK248" s="250"/>
      <c r="AL248" s="250"/>
      <c r="AM248" s="250"/>
      <c r="AN248" s="250"/>
      <c r="AO248" s="250"/>
      <c r="AP248" s="250"/>
      <c r="AQ248" s="250"/>
      <c r="AR248" s="250"/>
      <c r="AS248" s="250"/>
      <c r="AT248" s="250"/>
      <c r="AU248" s="423"/>
      <c r="AV248" s="198"/>
      <c r="AW248" s="198"/>
      <c r="AX248" s="198"/>
      <c r="AY248" s="198"/>
      <c r="AZ248" s="198"/>
    </row>
    <row r="249" spans="1:67" s="205" customFormat="1" ht="13.5" customHeight="1" x14ac:dyDescent="0.2">
      <c r="B249" s="669" t="s">
        <v>949</v>
      </c>
      <c r="C249" s="669"/>
      <c r="D249" s="669"/>
      <c r="E249" s="669"/>
      <c r="F249" s="669"/>
      <c r="G249" s="669"/>
      <c r="H249" s="669"/>
      <c r="I249" s="669"/>
      <c r="J249" s="669"/>
      <c r="K249" s="669"/>
      <c r="L249" s="669"/>
      <c r="M249" s="669"/>
      <c r="N249" s="669"/>
      <c r="O249" s="669"/>
      <c r="P249" s="669"/>
      <c r="Q249" s="669"/>
      <c r="R249" s="669"/>
      <c r="S249" s="669"/>
      <c r="T249" s="669"/>
      <c r="U249" s="669"/>
      <c r="V249" s="669"/>
      <c r="W249" s="669"/>
      <c r="X249" s="669"/>
      <c r="Y249" s="669"/>
      <c r="Z249" s="669"/>
      <c r="AA249" s="669"/>
      <c r="AB249" s="669"/>
      <c r="AC249" s="669"/>
      <c r="AD249" s="669"/>
      <c r="AE249" s="669"/>
      <c r="AF249" s="669"/>
      <c r="AG249" s="669"/>
      <c r="AH249" s="669"/>
      <c r="AI249" s="669"/>
      <c r="AJ249" s="669"/>
      <c r="AK249" s="669"/>
      <c r="AL249" s="669"/>
      <c r="AM249" s="669"/>
      <c r="AN249" s="669"/>
      <c r="AO249" s="669"/>
      <c r="AP249" s="669"/>
      <c r="AQ249" s="669"/>
      <c r="AR249" s="669"/>
      <c r="AS249" s="669"/>
      <c r="AT249" s="250"/>
      <c r="AU249" s="423"/>
      <c r="AV249" s="198"/>
      <c r="AW249" s="198"/>
      <c r="AX249" s="198"/>
      <c r="AY249" s="198"/>
      <c r="AZ249" s="198"/>
    </row>
    <row r="250" spans="1:67" s="205" customFormat="1" ht="13.5" customHeight="1" x14ac:dyDescent="0.2">
      <c r="B250" s="669"/>
      <c r="C250" s="669"/>
      <c r="D250" s="669"/>
      <c r="E250" s="669"/>
      <c r="F250" s="669"/>
      <c r="G250" s="669"/>
      <c r="H250" s="669"/>
      <c r="I250" s="669"/>
      <c r="J250" s="669"/>
      <c r="K250" s="669"/>
      <c r="L250" s="669"/>
      <c r="M250" s="669"/>
      <c r="N250" s="669"/>
      <c r="O250" s="669"/>
      <c r="P250" s="669"/>
      <c r="Q250" s="669"/>
      <c r="R250" s="669"/>
      <c r="S250" s="669"/>
      <c r="T250" s="669"/>
      <c r="U250" s="669"/>
      <c r="V250" s="669"/>
      <c r="W250" s="669"/>
      <c r="X250" s="669"/>
      <c r="Y250" s="669"/>
      <c r="Z250" s="669"/>
      <c r="AA250" s="669"/>
      <c r="AB250" s="669"/>
      <c r="AC250" s="669"/>
      <c r="AD250" s="669"/>
      <c r="AE250" s="669"/>
      <c r="AF250" s="669"/>
      <c r="AG250" s="669"/>
      <c r="AH250" s="669"/>
      <c r="AI250" s="669"/>
      <c r="AJ250" s="669"/>
      <c r="AK250" s="669"/>
      <c r="AL250" s="669"/>
      <c r="AM250" s="669"/>
      <c r="AN250" s="669"/>
      <c r="AO250" s="669"/>
      <c r="AP250" s="669"/>
      <c r="AQ250" s="669"/>
      <c r="AR250" s="669"/>
      <c r="AS250" s="669"/>
      <c r="AT250" s="251"/>
      <c r="AU250" s="423"/>
      <c r="AV250" s="198"/>
      <c r="AW250" s="198"/>
      <c r="AX250" s="198"/>
      <c r="AY250" s="198"/>
      <c r="AZ250" s="198"/>
    </row>
    <row r="251" spans="1:67" s="205" customFormat="1" ht="13.5" customHeight="1" x14ac:dyDescent="0.2">
      <c r="B251" s="669"/>
      <c r="C251" s="669"/>
      <c r="D251" s="669"/>
      <c r="E251" s="669"/>
      <c r="F251" s="669"/>
      <c r="G251" s="669"/>
      <c r="H251" s="669"/>
      <c r="I251" s="669"/>
      <c r="J251" s="669"/>
      <c r="K251" s="669"/>
      <c r="L251" s="669"/>
      <c r="M251" s="669"/>
      <c r="N251" s="669"/>
      <c r="O251" s="669"/>
      <c r="P251" s="669"/>
      <c r="Q251" s="669"/>
      <c r="R251" s="669"/>
      <c r="S251" s="669"/>
      <c r="T251" s="669"/>
      <c r="U251" s="669"/>
      <c r="V251" s="669"/>
      <c r="W251" s="669"/>
      <c r="X251" s="669"/>
      <c r="Y251" s="669"/>
      <c r="Z251" s="669"/>
      <c r="AA251" s="669"/>
      <c r="AB251" s="669"/>
      <c r="AC251" s="669"/>
      <c r="AD251" s="669"/>
      <c r="AE251" s="669"/>
      <c r="AF251" s="669"/>
      <c r="AG251" s="669"/>
      <c r="AH251" s="669"/>
      <c r="AI251" s="669"/>
      <c r="AJ251" s="669"/>
      <c r="AK251" s="669"/>
      <c r="AL251" s="669"/>
      <c r="AM251" s="669"/>
      <c r="AN251" s="669"/>
      <c r="AO251" s="669"/>
      <c r="AP251" s="669"/>
      <c r="AQ251" s="669"/>
      <c r="AR251" s="669"/>
      <c r="AS251" s="669"/>
      <c r="AT251" s="251"/>
      <c r="AU251" s="423"/>
      <c r="AV251" s="198"/>
      <c r="AW251" s="198"/>
      <c r="AX251" s="198"/>
      <c r="AY251" s="198"/>
      <c r="AZ251" s="198"/>
    </row>
    <row r="252" spans="1:67" s="205" customFormat="1" ht="13.5" customHeight="1" x14ac:dyDescent="0.2">
      <c r="B252" s="669"/>
      <c r="C252" s="669"/>
      <c r="D252" s="669"/>
      <c r="E252" s="669"/>
      <c r="F252" s="669"/>
      <c r="G252" s="669"/>
      <c r="H252" s="669"/>
      <c r="I252" s="669"/>
      <c r="J252" s="669"/>
      <c r="K252" s="669"/>
      <c r="L252" s="669"/>
      <c r="M252" s="669"/>
      <c r="N252" s="669"/>
      <c r="O252" s="669"/>
      <c r="P252" s="669"/>
      <c r="Q252" s="669"/>
      <c r="R252" s="669"/>
      <c r="S252" s="669"/>
      <c r="T252" s="669"/>
      <c r="U252" s="669"/>
      <c r="V252" s="669"/>
      <c r="W252" s="669"/>
      <c r="X252" s="669"/>
      <c r="Y252" s="669"/>
      <c r="Z252" s="669"/>
      <c r="AA252" s="669"/>
      <c r="AB252" s="669"/>
      <c r="AC252" s="669"/>
      <c r="AD252" s="669"/>
      <c r="AE252" s="669"/>
      <c r="AF252" s="669"/>
      <c r="AG252" s="669"/>
      <c r="AH252" s="669"/>
      <c r="AI252" s="669"/>
      <c r="AJ252" s="669"/>
      <c r="AK252" s="669"/>
      <c r="AL252" s="669"/>
      <c r="AM252" s="669"/>
      <c r="AN252" s="669"/>
      <c r="AO252" s="669"/>
      <c r="AP252" s="669"/>
      <c r="AQ252" s="669"/>
      <c r="AR252" s="669"/>
      <c r="AS252" s="669"/>
      <c r="AU252" s="423"/>
      <c r="AV252" s="198"/>
      <c r="AW252" s="198"/>
      <c r="AX252" s="198"/>
      <c r="AY252" s="198"/>
      <c r="AZ252" s="198"/>
    </row>
    <row r="253" spans="1:67" s="205" customFormat="1" ht="13.5" customHeight="1" x14ac:dyDescent="0.2">
      <c r="B253" s="669"/>
      <c r="C253" s="669"/>
      <c r="D253" s="669"/>
      <c r="E253" s="669"/>
      <c r="F253" s="669"/>
      <c r="G253" s="669"/>
      <c r="H253" s="669"/>
      <c r="I253" s="669"/>
      <c r="J253" s="669"/>
      <c r="K253" s="669"/>
      <c r="L253" s="669"/>
      <c r="M253" s="669"/>
      <c r="N253" s="669"/>
      <c r="O253" s="669"/>
      <c r="P253" s="669"/>
      <c r="Q253" s="669"/>
      <c r="R253" s="669"/>
      <c r="S253" s="669"/>
      <c r="T253" s="669"/>
      <c r="U253" s="669"/>
      <c r="V253" s="669"/>
      <c r="W253" s="669"/>
      <c r="X253" s="669"/>
      <c r="Y253" s="669"/>
      <c r="Z253" s="669"/>
      <c r="AA253" s="669"/>
      <c r="AB253" s="669"/>
      <c r="AC253" s="669"/>
      <c r="AD253" s="669"/>
      <c r="AE253" s="669"/>
      <c r="AF253" s="669"/>
      <c r="AG253" s="669"/>
      <c r="AH253" s="669"/>
      <c r="AI253" s="669"/>
      <c r="AJ253" s="669"/>
      <c r="AK253" s="669"/>
      <c r="AL253" s="669"/>
      <c r="AM253" s="669"/>
      <c r="AN253" s="669"/>
      <c r="AO253" s="669"/>
      <c r="AP253" s="669"/>
      <c r="AQ253" s="669"/>
      <c r="AR253" s="669"/>
      <c r="AS253" s="669"/>
      <c r="AU253" s="423"/>
      <c r="AV253" s="198"/>
      <c r="AW253" s="198"/>
      <c r="AX253" s="198"/>
      <c r="AY253" s="198"/>
      <c r="AZ253" s="198"/>
    </row>
    <row r="254" spans="1:67" ht="15" customHeight="1" x14ac:dyDescent="0.2"/>
    <row r="255" spans="1:67" ht="15" customHeight="1" x14ac:dyDescent="0.2"/>
    <row r="256" spans="1:67" ht="15" customHeight="1" x14ac:dyDescent="0.2"/>
    <row r="257" ht="15" customHeight="1" x14ac:dyDescent="0.2"/>
    <row r="258" ht="15" customHeight="1" x14ac:dyDescent="0.2"/>
    <row r="259" ht="15" customHeight="1" x14ac:dyDescent="0.2"/>
  </sheetData>
  <sheetProtection algorithmName="SHA-512" hashValue="wSobrPhTo+lS9MaEkEXWG9PdGU+fzyeDxQFJ+H643PLhQUd/ZfaDOe4Gqciq9p26FIpzEhzCGZKJEGOqTVCZVw==" saltValue="XeRVUPuulZMqoFdIK7ZsfQ==" spinCount="100000" sheet="1" objects="1" scenarios="1"/>
  <protectedRanges>
    <protectedRange sqref="N47:AL47" name="範囲2_1"/>
    <protectedRange sqref="AH219:AJ219 AH223:AJ223" name="範囲1_3_2"/>
    <protectedRange sqref="N181 V181:AP181 P181:T181" name="範囲1_3_4"/>
    <protectedRange sqref="N231 V231:AP231 P231:T231" name="範囲1_3_1_2"/>
    <protectedRange sqref="O31:O32" name="範囲1_3_1_1_3"/>
    <protectedRange sqref="O42:O43" name="範囲1_3_1_1_4"/>
    <protectedRange sqref="O57:O59 O68:O70" name="範囲1_3_3_4"/>
  </protectedRanges>
  <mergeCells count="203">
    <mergeCell ref="B249:AS253"/>
    <mergeCell ref="U123:Y123"/>
    <mergeCell ref="AB148:AE148"/>
    <mergeCell ref="C245:AS245"/>
    <mergeCell ref="K81:N81"/>
    <mergeCell ref="O118:AS118"/>
    <mergeCell ref="O120:AS120"/>
    <mergeCell ref="O121:AS121"/>
    <mergeCell ref="O122:AS122"/>
    <mergeCell ref="O119:AS119"/>
    <mergeCell ref="AH219:AR219"/>
    <mergeCell ref="R101:S101"/>
    <mergeCell ref="N235:V235"/>
    <mergeCell ref="N236:AT236"/>
    <mergeCell ref="N237:AD237"/>
    <mergeCell ref="C242:AS242"/>
    <mergeCell ref="K228:L228"/>
    <mergeCell ref="X228:AC228"/>
    <mergeCell ref="AH228:AN228"/>
    <mergeCell ref="AH229:AN229"/>
    <mergeCell ref="C243:AS243"/>
    <mergeCell ref="C244:AS244"/>
    <mergeCell ref="N231:AT231"/>
    <mergeCell ref="N232:AT232"/>
    <mergeCell ref="N233:AT233"/>
    <mergeCell ref="K234:L234"/>
    <mergeCell ref="X234:AA234"/>
    <mergeCell ref="AH234:AN234"/>
    <mergeCell ref="AH230:AN230"/>
    <mergeCell ref="AK224:AS224"/>
    <mergeCell ref="U223:V223"/>
    <mergeCell ref="W223:X223"/>
    <mergeCell ref="Z223:AA223"/>
    <mergeCell ref="AC223:AD223"/>
    <mergeCell ref="AK220:AS220"/>
    <mergeCell ref="AH223:AR223"/>
    <mergeCell ref="K205:L205"/>
    <mergeCell ref="M205:N205"/>
    <mergeCell ref="P205:Q205"/>
    <mergeCell ref="S205:T205"/>
    <mergeCell ref="AA205:AN205"/>
    <mergeCell ref="U219:V219"/>
    <mergeCell ref="W219:X219"/>
    <mergeCell ref="Z219:AA219"/>
    <mergeCell ref="AC219:AD219"/>
    <mergeCell ref="K203:L203"/>
    <mergeCell ref="M203:N203"/>
    <mergeCell ref="P203:Q203"/>
    <mergeCell ref="S203:T203"/>
    <mergeCell ref="AA203:AN203"/>
    <mergeCell ref="K204:L204"/>
    <mergeCell ref="M204:N204"/>
    <mergeCell ref="P204:Q204"/>
    <mergeCell ref="S204:T204"/>
    <mergeCell ref="AA204:AN204"/>
    <mergeCell ref="Z194:AB194"/>
    <mergeCell ref="AP194:AR194"/>
    <mergeCell ref="T196:AO196"/>
    <mergeCell ref="K202:L202"/>
    <mergeCell ref="M202:N202"/>
    <mergeCell ref="P202:Q202"/>
    <mergeCell ref="S202:T202"/>
    <mergeCell ref="AA202:AN202"/>
    <mergeCell ref="K184:L184"/>
    <mergeCell ref="X184:AA184"/>
    <mergeCell ref="AH184:AN184"/>
    <mergeCell ref="N185:V185"/>
    <mergeCell ref="N186:AT186"/>
    <mergeCell ref="N187:AD187"/>
    <mergeCell ref="AH178:AN178"/>
    <mergeCell ref="AH179:AN179"/>
    <mergeCell ref="AH180:AN180"/>
    <mergeCell ref="N181:AT181"/>
    <mergeCell ref="N182:AT182"/>
    <mergeCell ref="N183:AT183"/>
    <mergeCell ref="V175:Z175"/>
    <mergeCell ref="AD175:AG175"/>
    <mergeCell ref="V176:Z176"/>
    <mergeCell ref="AD176:AG176"/>
    <mergeCell ref="K178:L178"/>
    <mergeCell ref="X178:AC178"/>
    <mergeCell ref="V172:Z172"/>
    <mergeCell ref="AD172:AG172"/>
    <mergeCell ref="V173:Z173"/>
    <mergeCell ref="AD173:AG173"/>
    <mergeCell ref="V174:Z174"/>
    <mergeCell ref="AD174:AG174"/>
    <mergeCell ref="V169:Z169"/>
    <mergeCell ref="AD169:AG169"/>
    <mergeCell ref="V170:Z170"/>
    <mergeCell ref="AD170:AG170"/>
    <mergeCell ref="O171:Q171"/>
    <mergeCell ref="V171:Z171"/>
    <mergeCell ref="AD171:AG171"/>
    <mergeCell ref="V166:Z166"/>
    <mergeCell ref="AD166:AG166"/>
    <mergeCell ref="V167:Z167"/>
    <mergeCell ref="AD167:AG167"/>
    <mergeCell ref="O168:Q168"/>
    <mergeCell ref="V168:Z168"/>
    <mergeCell ref="AD168:AG168"/>
    <mergeCell ref="V163:Z163"/>
    <mergeCell ref="AD163:AG163"/>
    <mergeCell ref="V164:Z164"/>
    <mergeCell ref="AD164:AG164"/>
    <mergeCell ref="O165:Q165"/>
    <mergeCell ref="V165:Z165"/>
    <mergeCell ref="AD165:AG165"/>
    <mergeCell ref="V160:Z160"/>
    <mergeCell ref="AD160:AG160"/>
    <mergeCell ref="V161:Z161"/>
    <mergeCell ref="AD161:AG161"/>
    <mergeCell ref="O162:Q162"/>
    <mergeCell ref="V162:Z162"/>
    <mergeCell ref="AD162:AG162"/>
    <mergeCell ref="O151:V151"/>
    <mergeCell ref="O152:V152"/>
    <mergeCell ref="W158:Y158"/>
    <mergeCell ref="AE158:AG158"/>
    <mergeCell ref="O159:Q159"/>
    <mergeCell ref="V159:Z159"/>
    <mergeCell ref="AD159:AG159"/>
    <mergeCell ref="AA139:AL139"/>
    <mergeCell ref="O140:AS140"/>
    <mergeCell ref="AF148:AQ148"/>
    <mergeCell ref="R149:T149"/>
    <mergeCell ref="Z149:AB149"/>
    <mergeCell ref="O150:V150"/>
    <mergeCell ref="O117:AS117"/>
    <mergeCell ref="Z123:AA123"/>
    <mergeCell ref="AB123:AC123"/>
    <mergeCell ref="AE123:AF123"/>
    <mergeCell ref="X124:AR124"/>
    <mergeCell ref="B133:AT133"/>
    <mergeCell ref="S110:T110"/>
    <mergeCell ref="U110:V110"/>
    <mergeCell ref="X110:Y110"/>
    <mergeCell ref="AA110:AB110"/>
    <mergeCell ref="S111:T111"/>
    <mergeCell ref="U111:V111"/>
    <mergeCell ref="X111:Y111"/>
    <mergeCell ref="AA111:AB111"/>
    <mergeCell ref="S108:T108"/>
    <mergeCell ref="U108:V108"/>
    <mergeCell ref="X108:Y108"/>
    <mergeCell ref="AA108:AB108"/>
    <mergeCell ref="S109:T109"/>
    <mergeCell ref="U109:V109"/>
    <mergeCell ref="X109:Y109"/>
    <mergeCell ref="AA109:AB109"/>
    <mergeCell ref="O102:AS102"/>
    <mergeCell ref="S107:T107"/>
    <mergeCell ref="U107:V107"/>
    <mergeCell ref="X107:Y107"/>
    <mergeCell ref="AA107:AB107"/>
    <mergeCell ref="T101:U101"/>
    <mergeCell ref="W101:X101"/>
    <mergeCell ref="O84:AS84"/>
    <mergeCell ref="N85:AT85"/>
    <mergeCell ref="N86:AT86"/>
    <mergeCell ref="N87:AT87"/>
    <mergeCell ref="N88:AT88"/>
    <mergeCell ref="O96:AS96"/>
    <mergeCell ref="O72:U72"/>
    <mergeCell ref="O73:AS73"/>
    <mergeCell ref="O74:AB74"/>
    <mergeCell ref="O81:AS81"/>
    <mergeCell ref="O82:AS82"/>
    <mergeCell ref="O83:AS83"/>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AM56:AR56"/>
    <mergeCell ref="O57:AS57"/>
    <mergeCell ref="O58:AS58"/>
    <mergeCell ref="O59:AS59"/>
    <mergeCell ref="P60:Q60"/>
    <mergeCell ref="Z60:AE60"/>
    <mergeCell ref="AM60:AR60"/>
    <mergeCell ref="O42:AS42"/>
    <mergeCell ref="O43:AS43"/>
    <mergeCell ref="O44:U44"/>
    <mergeCell ref="O45:AS45"/>
    <mergeCell ref="N47:AT47"/>
    <mergeCell ref="P55:Q55"/>
    <mergeCell ref="Z55:AG55"/>
    <mergeCell ref="AM55:AR55"/>
    <mergeCell ref="B6:AS6"/>
    <mergeCell ref="B9:AS9"/>
    <mergeCell ref="O31:AS31"/>
    <mergeCell ref="O32:AS32"/>
    <mergeCell ref="O33:U33"/>
    <mergeCell ref="O34:AS34"/>
  </mergeCells>
  <phoneticPr fontId="3"/>
  <dataValidations count="7">
    <dataValidation imeMode="hiragana" allowBlank="1" showInputMessage="1" showErrorMessage="1" promptTitle="改善予定がない場合は、必ずその理由を記入してください。" prompt="所有者または管理者に確認した上で、記入してください。" sqref="X124" xr:uid="{00000000-0002-0000-0200-000000000000}"/>
    <dataValidation imeMode="fullAlpha" allowBlank="1" showInputMessage="1" showErrorMessage="1" sqref="AH234 N48:N49 O33 N235 U107:U111 AM66:AR67 X107:X111 AK220 O63 O165 O171 T196 AH228:AH230 O44 N187 W223 AM60:AR60 N185 N36:N38 O159 O162 AK224 O140 R149 Z149 O150:O152 AA139 AF148 AH178:AH180 AH184 N237 AD159:AD176 AP194 W219 O72 O74 O61 V159:V176 AM71:AR71 O168 Z194 AM55:AR56 M202:M205" xr:uid="{00000000-0002-0000-0200-000001000000}"/>
    <dataValidation imeMode="hiragana" allowBlank="1" showInputMessage="1" showErrorMessage="1" sqref="C47:C49 AE36:AL38 AE48:AL49 N75:N77 BB36:BB38 X234 N186 N183 B193 B201 X184 AA202:AA205 C206:C208 C195:C196 B212:B216 O102 P202:P205 O45 N141:N143 B146 B158 B80 N233 B241 N85:N91 B137 AH134 N153:N155 C175:C176 X178 C178:C187 W185:AP185 B177 AE187:AP187 C64 Z60 C36:C38 B94 O96:O100 C75:C77 AC158:AC176 N236 Z219 C228:C237 W235:AP235 B227 AE237:AP237 S202:S205 D174 X228 C160:C173 B41 B30 O34 B52 U158:U176 D217:D226 C53:C54 O62 Z55 Z223 Z66 AC219 O81:O84 C95:C102 C107:C111 B106 O73 Z71 N171 N168 N165 N159 N162 C81:C91 AC223 C42:C45 D159 D148:D152 AA107:AA111 O117:O122 C31:C34 C138 C140 D139 C147 C242:C245" xr:uid="{00000000-0002-0000-0200-000002000000}"/>
    <dataValidation imeMode="halfKatakana" allowBlank="1" showErrorMessage="1" sqref="O68:O70 AS219 N181:AT181 O57:O59 AH223 N231:AT231 O42:O43 AH219 O31:O32 AS223" xr:uid="{00000000-0002-0000-0200-000003000000}"/>
    <dataValidation imeMode="hiragana" allowBlank="1" showErrorMessage="1" sqref="AU65:AY65 N232:AT232 N65:AS65 N182:AT182 N82:N84 AU59" xr:uid="{00000000-0002-0000-0200-000004000000}"/>
    <dataValidation imeMode="hiragana" allowBlank="1" showInputMessage="1" showErrorMessage="1" promptTitle="直接入力してください。" prompt="直接入力しないと、イ．氏名のフリガナが正確に表示されません。" sqref="N47:AT47" xr:uid="{00000000-0002-0000-0200-000005000000}"/>
    <dataValidation type="list" imeMode="hiragana" allowBlank="1" showInputMessage="1" showErrorMessage="1" sqref="K234:L234 K178:L178 K228:L228 K184:L184" xr:uid="{00000000-0002-0000-0200-000006000000}">
      <formula1>"　,1級,2級"</formula1>
    </dataValidation>
  </dataValidations>
  <pageMargins left="0.7" right="0.7" top="0.75" bottom="0.75" header="0.3" footer="0.3"/>
  <pageSetup paperSize="9" scale="71" orientation="portrait" horizontalDpi="300" verticalDpi="300" r:id="rId1"/>
  <rowBreaks count="1" manualBreakCount="1">
    <brk id="112" max="45" man="1"/>
  </rowBreaks>
  <colBreaks count="1" manualBreakCount="1">
    <brk id="46" max="2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F629"/>
  <sheetViews>
    <sheetView zoomScale="55" zoomScaleNormal="55" workbookViewId="0">
      <selection activeCell="L19" sqref="L19"/>
    </sheetView>
  </sheetViews>
  <sheetFormatPr defaultRowHeight="13" x14ac:dyDescent="0.2"/>
  <cols>
    <col min="1" max="1" width="9" style="46" customWidth="1"/>
    <col min="2" max="2" width="9" style="96" customWidth="1"/>
    <col min="3" max="3" width="9" style="97" customWidth="1"/>
    <col min="4" max="7" width="9" style="46" customWidth="1"/>
    <col min="8" max="9" width="9" style="96" customWidth="1"/>
    <col min="10" max="10" width="9" style="46" customWidth="1"/>
    <col min="11" max="11" width="9" style="108" customWidth="1"/>
    <col min="12" max="14" width="9" style="120" customWidth="1"/>
    <col min="15" max="15" width="9" style="108" customWidth="1"/>
    <col min="16" max="16" width="15.26953125" style="108" bestFit="1" customWidth="1"/>
    <col min="17" max="17" width="11.08984375" style="45" customWidth="1"/>
    <col min="18" max="136" width="9" style="108" customWidth="1"/>
    <col min="137" max="137" width="9" style="100" customWidth="1"/>
    <col min="138" max="145" width="9" style="109" customWidth="1"/>
    <col min="146" max="146" width="9" style="110" customWidth="1"/>
    <col min="147" max="147" width="9" style="111" customWidth="1"/>
    <col min="148" max="149" width="9" style="112" customWidth="1"/>
    <col min="150" max="150" width="9" style="45" customWidth="1"/>
    <col min="151" max="151" width="16.1796875" style="45" bestFit="1" customWidth="1"/>
    <col min="152" max="154" width="9" style="45" customWidth="1"/>
    <col min="155" max="158" width="9" style="46" customWidth="1"/>
  </cols>
  <sheetData>
    <row r="1" spans="1:162" ht="143.5" thickTop="1" x14ac:dyDescent="0.2">
      <c r="A1" s="4" t="s">
        <v>239</v>
      </c>
      <c r="B1" s="5" t="s">
        <v>240</v>
      </c>
      <c r="C1" s="6" t="s">
        <v>241</v>
      </c>
      <c r="D1" s="7" t="s">
        <v>242</v>
      </c>
      <c r="E1" s="136" t="s">
        <v>313</v>
      </c>
      <c r="F1" s="137" t="s">
        <v>314</v>
      </c>
      <c r="G1" s="136" t="s">
        <v>315</v>
      </c>
      <c r="H1" s="138" t="s">
        <v>316</v>
      </c>
      <c r="I1" s="8" t="s">
        <v>243</v>
      </c>
      <c r="J1" s="9"/>
      <c r="K1" s="10" t="s">
        <v>244</v>
      </c>
      <c r="L1" s="11" t="s">
        <v>245</v>
      </c>
      <c r="M1" s="12" t="s">
        <v>246</v>
      </c>
      <c r="N1" s="13" t="s">
        <v>247</v>
      </c>
      <c r="O1" s="14" t="s">
        <v>248</v>
      </c>
      <c r="P1" s="15" t="s">
        <v>249</v>
      </c>
      <c r="Q1" s="16" t="s">
        <v>317</v>
      </c>
      <c r="R1" s="680" t="s">
        <v>250</v>
      </c>
      <c r="S1" s="681"/>
      <c r="T1" s="17" t="s">
        <v>251</v>
      </c>
      <c r="U1" s="18" t="s">
        <v>252</v>
      </c>
      <c r="V1" s="19">
        <v>1</v>
      </c>
      <c r="W1" s="20">
        <v>1</v>
      </c>
      <c r="X1" s="20">
        <v>3</v>
      </c>
      <c r="Y1" s="20">
        <v>2</v>
      </c>
      <c r="Z1" s="21">
        <v>2</v>
      </c>
      <c r="AA1" s="19" t="s">
        <v>253</v>
      </c>
      <c r="AB1" s="19">
        <v>2</v>
      </c>
      <c r="AC1" s="19">
        <v>2</v>
      </c>
      <c r="AD1" s="22">
        <v>14</v>
      </c>
      <c r="AE1" s="19" t="s">
        <v>254</v>
      </c>
      <c r="AF1" s="19">
        <v>1</v>
      </c>
      <c r="AG1" s="19">
        <v>4</v>
      </c>
      <c r="AH1" s="19">
        <v>2</v>
      </c>
      <c r="AI1" s="22">
        <v>2</v>
      </c>
      <c r="AJ1" s="19" t="s">
        <v>255</v>
      </c>
      <c r="AK1" s="19">
        <v>5</v>
      </c>
      <c r="AL1" s="19">
        <v>11</v>
      </c>
      <c r="AM1" s="19">
        <v>6</v>
      </c>
      <c r="AN1" s="19">
        <v>3</v>
      </c>
      <c r="AO1" s="19">
        <v>8</v>
      </c>
      <c r="AP1" s="19">
        <v>2</v>
      </c>
      <c r="AQ1" s="19"/>
      <c r="AR1" s="19">
        <v>6</v>
      </c>
      <c r="AS1" s="19">
        <v>4</v>
      </c>
      <c r="AT1" s="23" t="s">
        <v>256</v>
      </c>
      <c r="AU1" s="19">
        <v>1</v>
      </c>
      <c r="AV1" s="19">
        <v>2</v>
      </c>
      <c r="AW1" s="19">
        <v>2</v>
      </c>
      <c r="AX1" s="19">
        <v>1</v>
      </c>
      <c r="AY1" s="19">
        <v>4</v>
      </c>
      <c r="AZ1" s="19">
        <v>13</v>
      </c>
      <c r="BA1" s="19">
        <v>6</v>
      </c>
      <c r="BB1" s="22">
        <v>11</v>
      </c>
      <c r="BC1" s="23" t="s">
        <v>257</v>
      </c>
      <c r="BD1" s="19">
        <v>4</v>
      </c>
      <c r="BE1" s="19">
        <v>1</v>
      </c>
      <c r="BF1" s="24">
        <v>4</v>
      </c>
      <c r="BG1" s="25" t="s">
        <v>258</v>
      </c>
      <c r="BH1" s="26" t="s">
        <v>259</v>
      </c>
      <c r="BI1" s="27"/>
      <c r="BJ1" s="27"/>
      <c r="BK1" s="27"/>
      <c r="BL1" s="27"/>
      <c r="BM1" s="28"/>
      <c r="BN1" s="29" t="s">
        <v>260</v>
      </c>
      <c r="BO1" s="29"/>
      <c r="BP1" s="29"/>
      <c r="BQ1" s="30"/>
      <c r="BR1" s="29" t="s">
        <v>261</v>
      </c>
      <c r="BS1" s="29"/>
      <c r="BT1" s="29"/>
      <c r="BU1" s="29"/>
      <c r="BV1" s="30"/>
      <c r="BW1" s="29" t="s">
        <v>262</v>
      </c>
      <c r="BX1" s="29"/>
      <c r="BY1" s="29"/>
      <c r="BZ1" s="29"/>
      <c r="CA1" s="29"/>
      <c r="CB1" s="29"/>
      <c r="CC1" s="29"/>
      <c r="CD1" s="29"/>
      <c r="CE1" s="29"/>
      <c r="CF1" s="30"/>
      <c r="CG1" s="29" t="s">
        <v>263</v>
      </c>
      <c r="CH1" s="29"/>
      <c r="CI1" s="29"/>
      <c r="CJ1" s="29"/>
      <c r="CK1" s="29"/>
      <c r="CL1" s="29"/>
      <c r="CM1" s="29"/>
      <c r="CN1" s="29"/>
      <c r="CO1" s="30"/>
      <c r="CP1" s="29" t="s">
        <v>264</v>
      </c>
      <c r="CQ1" s="29"/>
      <c r="CR1" s="29"/>
      <c r="CS1" s="29"/>
      <c r="CT1" s="31" t="s">
        <v>265</v>
      </c>
      <c r="CU1" s="32" t="s">
        <v>266</v>
      </c>
      <c r="CV1" s="32"/>
      <c r="CW1" s="32"/>
      <c r="CX1" s="32"/>
      <c r="CY1" s="32"/>
      <c r="CZ1" s="33"/>
      <c r="DA1" s="32" t="s">
        <v>267</v>
      </c>
      <c r="DB1" s="32"/>
      <c r="DC1" s="32"/>
      <c r="DD1" s="33"/>
      <c r="DE1" s="32" t="s">
        <v>268</v>
      </c>
      <c r="DF1" s="32"/>
      <c r="DG1" s="32"/>
      <c r="DH1" s="32"/>
      <c r="DI1" s="33"/>
      <c r="DJ1" s="32" t="s">
        <v>269</v>
      </c>
      <c r="DK1" s="32"/>
      <c r="DL1" s="32"/>
      <c r="DM1" s="32"/>
      <c r="DN1" s="32"/>
      <c r="DO1" s="32"/>
      <c r="DP1" s="32"/>
      <c r="DQ1" s="32"/>
      <c r="DR1" s="32"/>
      <c r="DS1" s="33"/>
      <c r="DT1" s="32" t="s">
        <v>270</v>
      </c>
      <c r="DU1" s="32"/>
      <c r="DV1" s="32"/>
      <c r="DW1" s="32"/>
      <c r="DX1" s="32"/>
      <c r="DY1" s="32"/>
      <c r="DZ1" s="32"/>
      <c r="EA1" s="32"/>
      <c r="EB1" s="33"/>
      <c r="EC1" s="32" t="s">
        <v>271</v>
      </c>
      <c r="ED1" s="32"/>
      <c r="EE1" s="32"/>
      <c r="EF1" s="32"/>
      <c r="EG1" s="34" t="s">
        <v>272</v>
      </c>
      <c r="EH1" s="35" t="s">
        <v>273</v>
      </c>
      <c r="EI1" s="36" t="s">
        <v>274</v>
      </c>
      <c r="EJ1" s="37" t="s">
        <v>275</v>
      </c>
      <c r="EK1" s="37" t="s">
        <v>276</v>
      </c>
      <c r="EL1" s="37" t="s">
        <v>277</v>
      </c>
      <c r="EM1" s="37" t="s">
        <v>278</v>
      </c>
      <c r="EN1" s="38" t="s">
        <v>279</v>
      </c>
      <c r="EO1" s="39" t="s">
        <v>280</v>
      </c>
      <c r="EP1" s="40" t="s">
        <v>281</v>
      </c>
      <c r="EQ1" s="41" t="s">
        <v>282</v>
      </c>
      <c r="ER1" s="42" t="s">
        <v>283</v>
      </c>
      <c r="ES1" s="43" t="s">
        <v>284</v>
      </c>
      <c r="ET1" s="44"/>
      <c r="EU1" s="44"/>
      <c r="FC1" s="46"/>
      <c r="FD1" s="46"/>
      <c r="FE1" s="46"/>
      <c r="FF1" s="46"/>
    </row>
    <row r="2" spans="1:162" ht="39" x14ac:dyDescent="0.25">
      <c r="A2" s="47"/>
      <c r="B2" s="48"/>
      <c r="C2" s="6"/>
      <c r="D2" s="47"/>
      <c r="E2" s="47"/>
      <c r="F2" s="47"/>
      <c r="G2" s="47"/>
      <c r="H2" s="49"/>
      <c r="I2" s="49"/>
      <c r="J2" s="9"/>
      <c r="K2" s="50"/>
      <c r="L2" s="51"/>
      <c r="M2" s="52"/>
      <c r="N2" s="53"/>
      <c r="O2" s="54"/>
      <c r="P2" s="55"/>
      <c r="Q2" s="56"/>
      <c r="R2" s="57" t="s">
        <v>285</v>
      </c>
      <c r="S2" s="58" t="s">
        <v>286</v>
      </c>
      <c r="T2" s="59"/>
      <c r="U2" s="60" t="s">
        <v>287</v>
      </c>
      <c r="V2" s="61" t="s">
        <v>288</v>
      </c>
      <c r="W2" s="61" t="s">
        <v>289</v>
      </c>
      <c r="X2" s="61" t="s">
        <v>290</v>
      </c>
      <c r="Y2" s="61" t="s">
        <v>122</v>
      </c>
      <c r="Z2" s="62" t="s">
        <v>291</v>
      </c>
      <c r="AA2" s="63" t="s">
        <v>287</v>
      </c>
      <c r="AB2" s="64" t="s">
        <v>5</v>
      </c>
      <c r="AC2" s="64" t="s">
        <v>292</v>
      </c>
      <c r="AD2" s="65" t="s">
        <v>293</v>
      </c>
      <c r="AE2" s="63" t="s">
        <v>287</v>
      </c>
      <c r="AF2" s="66" t="s">
        <v>294</v>
      </c>
      <c r="AG2" s="66" t="s">
        <v>295</v>
      </c>
      <c r="AH2" s="66" t="s">
        <v>296</v>
      </c>
      <c r="AI2" s="67" t="s">
        <v>297</v>
      </c>
      <c r="AJ2" s="63" t="s">
        <v>287</v>
      </c>
      <c r="AK2" s="66" t="s">
        <v>8</v>
      </c>
      <c r="AL2" s="66" t="s">
        <v>298</v>
      </c>
      <c r="AM2" s="66" t="s">
        <v>9</v>
      </c>
      <c r="AN2" s="66" t="s">
        <v>10</v>
      </c>
      <c r="AO2" s="66" t="s">
        <v>299</v>
      </c>
      <c r="AP2" s="66" t="s">
        <v>300</v>
      </c>
      <c r="AQ2" s="191" t="s">
        <v>798</v>
      </c>
      <c r="AR2" s="66" t="s">
        <v>301</v>
      </c>
      <c r="AS2" s="121" t="s">
        <v>302</v>
      </c>
      <c r="AT2" s="60" t="s">
        <v>287</v>
      </c>
      <c r="AU2" s="69" t="s">
        <v>303</v>
      </c>
      <c r="AV2" s="69" t="s">
        <v>42</v>
      </c>
      <c r="AW2" s="69" t="s">
        <v>304</v>
      </c>
      <c r="AX2" s="69" t="s">
        <v>11</v>
      </c>
      <c r="AY2" s="69" t="s">
        <v>31</v>
      </c>
      <c r="AZ2" s="69" t="s">
        <v>12</v>
      </c>
      <c r="BA2" s="69" t="s">
        <v>305</v>
      </c>
      <c r="BB2" s="122" t="s">
        <v>306</v>
      </c>
      <c r="BC2" s="68" t="s">
        <v>287</v>
      </c>
      <c r="BD2" s="69" t="s">
        <v>307</v>
      </c>
      <c r="BE2" s="69" t="s">
        <v>308</v>
      </c>
      <c r="BF2" s="70" t="s">
        <v>15</v>
      </c>
      <c r="BG2" s="71"/>
      <c r="BH2" s="72" t="s">
        <v>287</v>
      </c>
      <c r="BI2" s="73" t="s">
        <v>288</v>
      </c>
      <c r="BJ2" s="73" t="s">
        <v>289</v>
      </c>
      <c r="BK2" s="73" t="s">
        <v>290</v>
      </c>
      <c r="BL2" s="73" t="s">
        <v>122</v>
      </c>
      <c r="BM2" s="74" t="s">
        <v>291</v>
      </c>
      <c r="BN2" s="75" t="s">
        <v>287</v>
      </c>
      <c r="BO2" s="76" t="s">
        <v>5</v>
      </c>
      <c r="BP2" s="76" t="s">
        <v>292</v>
      </c>
      <c r="BQ2" s="77" t="s">
        <v>293</v>
      </c>
      <c r="BR2" s="75" t="s">
        <v>287</v>
      </c>
      <c r="BS2" s="76" t="s">
        <v>294</v>
      </c>
      <c r="BT2" s="76" t="s">
        <v>309</v>
      </c>
      <c r="BU2" s="76" t="s">
        <v>296</v>
      </c>
      <c r="BV2" s="77" t="s">
        <v>297</v>
      </c>
      <c r="BW2" s="75" t="s">
        <v>287</v>
      </c>
      <c r="BX2" s="76" t="s">
        <v>8</v>
      </c>
      <c r="BY2" s="76" t="s">
        <v>298</v>
      </c>
      <c r="BZ2" s="76" t="s">
        <v>9</v>
      </c>
      <c r="CA2" s="76" t="s">
        <v>10</v>
      </c>
      <c r="CB2" s="76" t="s">
        <v>299</v>
      </c>
      <c r="CC2" s="76" t="s">
        <v>300</v>
      </c>
      <c r="CD2" s="192" t="s">
        <v>798</v>
      </c>
      <c r="CE2" s="76" t="s">
        <v>301</v>
      </c>
      <c r="CF2" s="77" t="s">
        <v>302</v>
      </c>
      <c r="CG2" s="75" t="s">
        <v>287</v>
      </c>
      <c r="CH2" s="76" t="s">
        <v>303</v>
      </c>
      <c r="CI2" s="76" t="s">
        <v>42</v>
      </c>
      <c r="CJ2" s="76" t="s">
        <v>304</v>
      </c>
      <c r="CK2" s="76" t="s">
        <v>11</v>
      </c>
      <c r="CL2" s="76" t="s">
        <v>31</v>
      </c>
      <c r="CM2" s="76" t="s">
        <v>12</v>
      </c>
      <c r="CN2" s="76" t="s">
        <v>305</v>
      </c>
      <c r="CO2" s="77" t="s">
        <v>306</v>
      </c>
      <c r="CP2" s="75" t="s">
        <v>287</v>
      </c>
      <c r="CQ2" s="76" t="s">
        <v>307</v>
      </c>
      <c r="CR2" s="76" t="s">
        <v>308</v>
      </c>
      <c r="CS2" s="78" t="s">
        <v>15</v>
      </c>
      <c r="CT2" s="79"/>
      <c r="CU2" s="80" t="s">
        <v>287</v>
      </c>
      <c r="CV2" s="81" t="s">
        <v>288</v>
      </c>
      <c r="CW2" s="81" t="s">
        <v>289</v>
      </c>
      <c r="CX2" s="81" t="s">
        <v>290</v>
      </c>
      <c r="CY2" s="81" t="s">
        <v>122</v>
      </c>
      <c r="CZ2" s="82" t="s">
        <v>291</v>
      </c>
      <c r="DA2" s="83" t="s">
        <v>287</v>
      </c>
      <c r="DB2" s="84" t="s">
        <v>5</v>
      </c>
      <c r="DC2" s="84" t="s">
        <v>292</v>
      </c>
      <c r="DD2" s="85" t="s">
        <v>293</v>
      </c>
      <c r="DE2" s="83" t="s">
        <v>287</v>
      </c>
      <c r="DF2" s="84" t="s">
        <v>294</v>
      </c>
      <c r="DG2" s="84" t="s">
        <v>309</v>
      </c>
      <c r="DH2" s="84" t="s">
        <v>296</v>
      </c>
      <c r="DI2" s="85" t="s">
        <v>297</v>
      </c>
      <c r="DJ2" s="83" t="s">
        <v>287</v>
      </c>
      <c r="DK2" s="84" t="s">
        <v>8</v>
      </c>
      <c r="DL2" s="84" t="s">
        <v>298</v>
      </c>
      <c r="DM2" s="84" t="s">
        <v>9</v>
      </c>
      <c r="DN2" s="84" t="s">
        <v>10</v>
      </c>
      <c r="DO2" s="84" t="s">
        <v>299</v>
      </c>
      <c r="DP2" s="84" t="s">
        <v>300</v>
      </c>
      <c r="DQ2" s="193" t="s">
        <v>799</v>
      </c>
      <c r="DR2" s="84" t="s">
        <v>301</v>
      </c>
      <c r="DS2" s="85" t="s">
        <v>302</v>
      </c>
      <c r="DT2" s="83" t="s">
        <v>287</v>
      </c>
      <c r="DU2" s="84" t="s">
        <v>303</v>
      </c>
      <c r="DV2" s="84" t="s">
        <v>42</v>
      </c>
      <c r="DW2" s="84" t="s">
        <v>304</v>
      </c>
      <c r="DX2" s="84" t="s">
        <v>11</v>
      </c>
      <c r="DY2" s="84" t="s">
        <v>31</v>
      </c>
      <c r="DZ2" s="84" t="s">
        <v>12</v>
      </c>
      <c r="EA2" s="84" t="s">
        <v>305</v>
      </c>
      <c r="EB2" s="85" t="s">
        <v>306</v>
      </c>
      <c r="EC2" s="83" t="s">
        <v>287</v>
      </c>
      <c r="ED2" s="84" t="s">
        <v>307</v>
      </c>
      <c r="EE2" s="84" t="s">
        <v>308</v>
      </c>
      <c r="EF2" s="86" t="s">
        <v>15</v>
      </c>
      <c r="EG2" s="87"/>
      <c r="EH2" s="88"/>
      <c r="EI2" s="89"/>
      <c r="EJ2" s="90"/>
      <c r="EK2" s="90"/>
      <c r="EL2" s="90"/>
      <c r="EM2" s="90"/>
      <c r="EN2" s="90"/>
      <c r="EO2" s="91"/>
      <c r="EP2" s="92"/>
      <c r="EQ2" s="93"/>
      <c r="ER2" s="94"/>
      <c r="ES2" s="95"/>
      <c r="ET2" s="44"/>
      <c r="EU2" s="44"/>
      <c r="FC2" s="46"/>
      <c r="FD2" s="46"/>
      <c r="FE2" s="46"/>
      <c r="FF2" s="46"/>
    </row>
    <row r="3" spans="1:162" ht="30.75" customHeight="1" x14ac:dyDescent="0.2">
      <c r="A3" s="186"/>
      <c r="B3" s="435">
        <f>【こちらを入力】調査結果表!K3</f>
        <v>0</v>
      </c>
      <c r="C3" s="276"/>
      <c r="D3" s="255">
        <f>【こちらを入力】定期調査報告書!D19</f>
        <v>0</v>
      </c>
      <c r="E3" s="433">
        <f>【こちらを入力】定期調査報告書!D20</f>
        <v>0</v>
      </c>
      <c r="F3" s="433">
        <f>【こちらを入力】定期調査報告書!D18</f>
        <v>0</v>
      </c>
      <c r="G3" s="433">
        <f>【こちらを入力】定期調査報告書!I18</f>
        <v>0</v>
      </c>
      <c r="H3" s="434">
        <f>【こちらを入力】定期調査報告書!D48</f>
        <v>0</v>
      </c>
      <c r="I3" s="433">
        <f>【こちらを入力】定期調査報告書!D46</f>
        <v>0</v>
      </c>
      <c r="J3" s="272"/>
      <c r="K3" s="271"/>
      <c r="L3" s="256">
        <f>【こちらを入力】定期調査報告書!M49</f>
        <v>0</v>
      </c>
      <c r="M3" s="276"/>
      <c r="N3" s="276"/>
      <c r="O3" s="187"/>
      <c r="P3" s="188"/>
      <c r="Q3" s="257">
        <f>【こちらを入力】定期調査報告書!M7</f>
        <v>0</v>
      </c>
      <c r="R3" s="277"/>
      <c r="S3" s="276"/>
      <c r="T3" s="258" t="str">
        <f>IF(【こちらを入力】定期調査報告書!E111="■",【こちらを入力】定期調査報告書!M49,"")</f>
        <v/>
      </c>
      <c r="U3" s="259" t="str">
        <f>IF(COUNTIF($V3:$Z3,【こちらを入力】調査結果表!$N4)&gt;0,"○","")</f>
        <v/>
      </c>
      <c r="V3" s="260" t="str">
        <f>IF(COUNTIF(【こちらを入力】調査結果表!$N159:$N163,【こちらを入力】調査結果表!$A13)&gt;0,"○","")</f>
        <v/>
      </c>
      <c r="W3" s="260" t="str">
        <f>IF(COUNTIF(【こちらを入力】調査結果表!$N159:$N163,【こちらを入力】調査結果表!$A14)&gt;0,"○","")</f>
        <v/>
      </c>
      <c r="X3" s="260" t="str">
        <f>_xlfn.IFS(COUNTIF(【こちらを入力】調査結果表!$N159:$N163,【こちらを入力】調査結果表!$A15)&gt;0,"○",COUNTIF(【こちらを入力】調査結果表!$N159:$N163,【こちらを入力】調査結果表!$A16)&gt;0,"○",COUNTIF(【こちらを入力】調査結果表!$N159:$N163,【こちらを入力】調査結果表!$A17)&gt;0,"○",TRUE,"")</f>
        <v/>
      </c>
      <c r="Y3" s="260" t="str">
        <f>_xlfn.IFS(COUNTIF(【こちらを入力】調査結果表!$N159:$N163,【こちらを入力】調査結果表!$A18)&gt;0,"○",COUNTIF(【こちらを入力】調査結果表!$N159:$N163,【こちらを入力】調査結果表!$A19)&gt;0,"○",TRUE,"")</f>
        <v/>
      </c>
      <c r="Z3" s="260" t="str">
        <f>_xlfn.IFS(COUNTIF(【こちらを入力】調査結果表!$N159:$N163,【こちらを入力】調査結果表!$A20)&gt;0,"○",COUNTIF(【こちらを入力】調査結果表!$N159:$N163,【こちらを入力】調査結果表!$A21)&gt;0,"○",TRUE,"")</f>
        <v/>
      </c>
      <c r="AA3" s="259" t="str">
        <f>IF(COUNTIF($AB3:$AD3,【こちらを入力】調査結果表!$N4)&gt;0,"○","")</f>
        <v/>
      </c>
      <c r="AB3" s="260" t="str">
        <f>_xlfn.IFS(COUNTIF(【こちらを入力】調査結果表!$N159:$N163,【こちらを入力】調査結果表!$A23)&gt;0,"○",COUNTIF(【こちらを入力】調査結果表!$N159:$N163,【こちらを入力】調査結果表!$A24)&gt;0,"○",TRUE,"")</f>
        <v/>
      </c>
      <c r="AC3" s="260" t="str">
        <f>_xlfn.IFS(COUNTIF(【こちらを入力】調査結果表!$N159:$N163,【こちらを入力】調査結果表!$A25)&gt;0,"○",COUNTIF(【こちらを入力】調査結果表!$N159:$N163,【こちらを入力】調査結果表!$A26)&gt;0,"○",TRUE,"")</f>
        <v/>
      </c>
      <c r="AD3" s="260" t="str">
        <f>_xlfn.IFS(COUNTIF(【こちらを入力】調査結果表!$N159:$N163,【こちらを入力】調査結果表!$A27)&gt;0,"○",COUNTIF(【こちらを入力】調査結果表!$N159:$N163,【こちらを入力】調査結果表!$A28)&gt;0,"○",COUNTIF(【こちらを入力】調査結果表!$N159:$N163,【こちらを入力】調査結果表!$A29)&gt;0,"○",COUNTIF(【こちらを入力】調査結果表!$N159:$N163,【こちらを入力】調査結果表!$A30)&gt;0,"○",COUNTIF(【こちらを入力】調査結果表!$N159:$N163,【こちらを入力】調査結果表!$A31)&gt;0,"○",COUNTIF(【こちらを入力】調査結果表!$N159:$N163,【こちらを入力】調査結果表!$A32)&gt;0,"○",COUNTIF(【こちらを入力】調査結果表!$N159:$N163,【こちらを入力】調査結果表!$A33)&gt;0,"○",COUNTIF(【こちらを入力】調査結果表!$N159:$N163,【こちらを入力】調査結果表!$A34)&gt;0,"○",COUNTIF(【こちらを入力】調査結果表!$N159:$N163,【こちらを入力】調査結果表!$A35)&gt;0,"○",COUNTIF(【こちらを入力】調査結果表!$N159:$N163,【こちらを入力】調査結果表!$A36)&gt;0,"○",COUNTIF(【こちらを入力】調査結果表!$N159:$N163,【こちらを入力】調査結果表!$A37)&gt;0,"○",COUNTIF(【こちらを入力】調査結果表!$N159:$N163,【こちらを入力】調査結果表!$A38)&gt;0,"○",COUNTIF(【こちらを入力】調査結果表!$N159:$N163,【こちらを入力】調査結果表!$A39)&gt;0,"○",COUNTIF(【こちらを入力】調査結果表!$N159:$N163,【こちらを入力】調査結果表!$A40)&gt;0,"○",TRUE,"")</f>
        <v/>
      </c>
      <c r="AE3" s="259" t="str">
        <f>IF(COUNTIF($AF3:$AI3,【こちらを入力】調査結果表!$N4)&gt;0,"○","")</f>
        <v/>
      </c>
      <c r="AF3" s="260" t="str">
        <f>IF(COUNTIF(【こちらを入力】調査結果表!$N159:$N163,【こちらを入力】調査結果表!$A42)&gt;0,"○","")</f>
        <v/>
      </c>
      <c r="AG3" s="260" t="str">
        <f>_xlfn.IFS(COUNTIF(【こちらを入力】調査結果表!$N159:$N163,【こちらを入力】調査結果表!$A43)&gt;0,"○",COUNTIF(【こちらを入力】調査結果表!$N159:$N163,【こちらを入力】調査結果表!$A44)&gt;0,"○",COUNTIF(【こちらを入力】調査結果表!$N159:$N163,【こちらを入力】調査結果表!$A45)&gt;0,"○",COUNTIF(【こちらを入力】調査結果表!$N159:$N163,【こちらを入力】調査結果表!$A46)&gt;0,"○",TRUE,"")</f>
        <v/>
      </c>
      <c r="AH3" s="260" t="str">
        <f>_xlfn.IFS(COUNTIF(【こちらを入力】調査結果表!$N159:$N163,【こちらを入力】調査結果表!$A47)&gt;0,"○",COUNTIF(【こちらを入力】調査結果表!$N159:$N163,【こちらを入力】調査結果表!$A48)&gt;0,"○",TRUE,"")</f>
        <v/>
      </c>
      <c r="AI3" s="260" t="str">
        <f>_xlfn.IFS(COUNTIF(【こちらを入力】調査結果表!$N159:$N163,【こちらを入力】調査結果表!$A49)&gt;0,"○",COUNTIF(【こちらを入力】調査結果表!$N159:$N163,【こちらを入力】調査結果表!$A50)&gt;0,"○",TRUE,"")</f>
        <v/>
      </c>
      <c r="AJ3" s="259" t="str">
        <f>IF(COUNTIF($AK3:$AS3,【こちらを入力】調査結果表!$N4)&gt;0,"○","")</f>
        <v/>
      </c>
      <c r="AK3" s="260" t="str">
        <f>_xlfn.IFS(COUNTIF(【こちらを入力】調査結果表!$N159:$N163,【こちらを入力】調査結果表!$A52)&gt;0,"○",COUNTIF(【こちらを入力】調査結果表!$N159:$N163,【こちらを入力】調査結果表!$A53)&gt;0,"○",COUNTIF(【こちらを入力】調査結果表!$N159:$N163,【こちらを入力】調査結果表!$A54)&gt;0,"○",COUNTIF(【こちらを入力】調査結果表!$N159:$N163,【こちらを入力】調査結果表!$A55)&gt;0,"○",COUNTIF(【こちらを入力】調査結果表!$N159:$N163,【こちらを入力】調査結果表!$A56)&gt;0,"○",TRUE,"")</f>
        <v/>
      </c>
      <c r="AL3" s="260" t="str">
        <f>_xlfn.IFS(COUNTIF(【こちらを入力】調査結果表!$N159:$N163,【こちらを入力】調査結果表!$A57)&gt;0,"○",COUNTIF(【こちらを入力】調査結果表!$N159:$N163,【こちらを入力】調査結果表!$A58)&gt;0,"○",COUNTIF(【こちらを入力】調査結果表!$N159:$N163,【こちらを入力】調査結果表!$A59)&gt;0,"○",COUNTIF(【こちらを入力】調査結果表!$N159:$N163,【こちらを入力】調査結果表!$A60)&gt;0,"○",COUNTIF(【こちらを入力】調査結果表!$N159:$N163,【こちらを入力】調査結果表!$A61)&gt;0,"○",COUNTIF(【こちらを入力】調査結果表!$N159:$N163,【こちらを入力】調査結果表!$A62)&gt;0,"○",COUNTIF(【こちらを入力】調査結果表!$N159:$N163,【こちらを入力】調査結果表!$A63)&gt;0,"○",COUNTIF(【こちらを入力】調査結果表!$N159:$N163,【こちらを入力】調査結果表!$A64)&gt;0,"○",COUNTIF(【こちらを入力】調査結果表!$N159:$N163,【こちらを入力】調査結果表!$A65)&gt;0,"○",COUNTIF(【こちらを入力】調査結果表!$N159:$N163,【こちらを入力】調査結果表!$A66)&gt;0,"○",COUNTIF(【こちらを入力】調査結果表!$N159:$N163,【こちらを入力】調査結果表!$A67)&gt;0,"○",TRUE,"")</f>
        <v/>
      </c>
      <c r="AM3" s="260" t="str">
        <f>_xlfn.IFS(COUNTIF(【こちらを入力】調査結果表!$N159:$N163,【こちらを入力】調査結果表!$A68)&gt;0,"○",COUNTIF(【こちらを入力】調査結果表!$N159:$N163,【こちらを入力】調査結果表!$A69)&gt;0,"○",COUNTIF(【こちらを入力】調査結果表!$N159:$N163,【こちらを入力】調査結果表!$A70)&gt;0,"○",COUNTIF(【こちらを入力】調査結果表!$N159:$N163,【こちらを入力】調査結果表!$A71)&gt;0,"○",COUNTIF(【こちらを入力】調査結果表!$N159:$N163,【こちらを入力】調査結果表!$A72)&gt;0,"○",COUNTIF(【こちらを入力】調査結果表!$N159:$N163,【こちらを入力】調査結果表!$A73)&gt;0,"○",TRUE,"")</f>
        <v/>
      </c>
      <c r="AN3" s="260" t="str">
        <f>_xlfn.IFS(COUNTIF(【こちらを入力】調査結果表!$N159:$N163,【こちらを入力】調査結果表!$A74)&gt;0,"○",COUNTIF(【こちらを入力】調査結果表!$N159:$N163,【こちらを入力】調査結果表!$A75)&gt;0,"○",COUNTIF(【こちらを入力】調査結果表!$N159:$N163,【こちらを入力】調査結果表!$A76)&gt;0,"○",TRUE,"")</f>
        <v/>
      </c>
      <c r="AO3" s="260" t="str">
        <f>_xlfn.IFS(COUNTIF(【こちらを入力】調査結果表!$N159:$N163,【こちらを入力】調査結果表!$A77)&gt;0,"○",COUNTIF(【こちらを入力】調査結果表!$N159:$N163,【こちらを入力】調査結果表!$A78)&gt;0,"○",COUNTIF(【こちらを入力】調査結果表!$N159:$N163,【こちらを入力】調査結果表!$A79)&gt;0,"○",COUNTIF(【こちらを入力】調査結果表!$N159:$N163,【こちらを入力】調査結果表!$A80)&gt;0,"○",COUNTIF(【こちらを入力】調査結果表!$N159:$N163,【こちらを入力】調査結果表!$A81)&gt;0,"○",COUNTIF(【こちらを入力】調査結果表!$N159:$N163,【こちらを入力】調査結果表!$A82)&gt;0,"○",COUNTIF(【こちらを入力】調査結果表!$N159:$N163,【こちらを入力】調査結果表!$A83)&gt;0,"○",COUNTIF(【こちらを入力】調査結果表!$N159:$N163,【こちらを入力】調査結果表!$A84)&gt;0,"○",TRUE,"")</f>
        <v/>
      </c>
      <c r="AP3" s="260" t="str">
        <f>_xlfn.IFS(COUNTIF(【こちらを入力】調査結果表!$N159:$N163,【こちらを入力】調査結果表!$A85)&gt;0,"○",COUNTIF(【こちらを入力】調査結果表!$N159:$N163,【こちらを入力】調査結果表!$A86)&gt;0,"○",TRUE,"")</f>
        <v/>
      </c>
      <c r="AQ3" s="260" t="str">
        <f>_xlfn.IFS(COUNTIF(【こちらを入力】調査結果表!$N159:$N163,【こちらを入力】調査結果表!$A87)&gt;0,"○",COUNTIF(【こちらを入力】調査結果表!$N159:$N163,【こちらを入力】調査結果表!$A88)&gt;0,"○",TRUE,"")</f>
        <v/>
      </c>
      <c r="AR3" s="260" t="str">
        <f>_xlfn.IFS(COUNTIF(【こちらを入力】調査結果表!$N159:$N163,【こちらを入力】調査結果表!$A89)&gt;0,"○",COUNTIF(【こちらを入力】調査結果表!$N159:$N163,【こちらを入力】調査結果表!$A90)&gt;0,"○",COUNTIF(【こちらを入力】調査結果表!$N159:$N163,【こちらを入力】調査結果表!$A91)&gt;0,"○",COUNTIF(【こちらを入力】調査結果表!$N159:$N163,【こちらを入力】調査結果表!$A92)&gt;0,"○",COUNTIF(【こちらを入力】調査結果表!$N159:$N163,【こちらを入力】調査結果表!$A93)&gt;0,"○",COUNTIF(【こちらを入力】調査結果表!$N159:$N163,【こちらを入力】調査結果表!$A94)&gt;0,"○",TRUE,"")</f>
        <v/>
      </c>
      <c r="AS3" s="260" t="str">
        <f>_xlfn.IFS(COUNTIF(【こちらを入力】調査結果表!$N159:$N163,【こちらを入力】調査結果表!$A95)&gt;0,"○",COUNTIF(【こちらを入力】調査結果表!$N159:$N163,【こちらを入力】調査結果表!$A96)&gt;0,"○",COUNTIF(【こちらを入力】調査結果表!$N159:$N163,【こちらを入力】調査結果表!$A97)&gt;0,"○",COUNTIF(【こちらを入力】調査結果表!$N159:$N163,【こちらを入力】調査結果表!$A98)&gt;0,"○",TRUE,"")</f>
        <v/>
      </c>
      <c r="AT3" s="259" t="str">
        <f>IF(COUNTIF($AU3:$BB3,【こちらを入力】調査結果表!$N4)&gt;0,"○","")</f>
        <v/>
      </c>
      <c r="AU3" s="260" t="str">
        <f>IF(COUNTIF(【こちらを入力】調査結果表!$N159:$N163,【こちらを入力】調査結果表!$A100)&gt;0,"○","")</f>
        <v/>
      </c>
      <c r="AV3" s="260" t="str">
        <f>_xlfn.IFS(COUNTIF(【こちらを入力】調査結果表!$N159:$N163,【こちらを入力】調査結果表!$A101)&gt;0,"○",COUNTIF(【こちらを入力】調査結果表!$N159:$N163,【こちらを入力】調査結果表!$A102)&gt;0,"○",TRUE,"")</f>
        <v/>
      </c>
      <c r="AW3" s="260" t="str">
        <f>_xlfn.IFS(COUNTIF(【こちらを入力】調査結果表!$N159:$N163,【こちらを入力】調査結果表!$A103)&gt;0,"○",COUNTIF(【こちらを入力】調査結果表!$N159:$N163,【こちらを入力】調査結果表!$A104)&gt;0,"○",TRUE,"")</f>
        <v/>
      </c>
      <c r="AX3" s="260" t="str">
        <f>IF(COUNTIF(【こちらを入力】調査結果表!$N159:$N163,【こちらを入力】調査結果表!$A105)&gt;0,"○","")</f>
        <v/>
      </c>
      <c r="AY3" s="260" t="str">
        <f>_xlfn.IFS(COUNTIF(【こちらを入力】調査結果表!$N159:$N163,【こちらを入力】調査結果表!$A106)&gt;0,"○",COUNTIF(【こちらを入力】調査結果表!$N159:$N163,【こちらを入力】調査結果表!$A107)&gt;0,"○",COUNTIF(【こちらを入力】調査結果表!$N159:$N163,【こちらを入力】調査結果表!$A108)&gt;0,"○",COUNTIF(【こちらを入力】調査結果表!$N159:$N163,【こちらを入力】調査結果表!$A109)&gt;0,"○",TRUE,"")</f>
        <v/>
      </c>
      <c r="AZ3" s="260" t="str">
        <f>_xlfn.IFS(COUNTIF(【こちらを入力】調査結果表!$N159:$N163,【こちらを入力】調査結果表!$A110)&gt;0,"○",COUNTIF(【こちらを入力】調査結果表!$N159:$N163,【こちらを入力】調査結果表!$A111)&gt;0,"○",COUNTIF(【こちらを入力】調査結果表!$N159:$N163,【こちらを入力】調査結果表!$A112)&gt;0,"○",COUNTIF(【こちらを入力】調査結果表!$N159:$N163,【こちらを入力】調査結果表!$A113)&gt;0,"○",COUNTIF(【こちらを入力】調査結果表!$N159:$N163,【こちらを入力】調査結果表!$A114)&gt;0,"○",COUNTIF(【こちらを入力】調査結果表!$N159:$N163,【こちらを入力】調査結果表!$A115)&gt;0,"○",COUNTIF(【こちらを入力】調査結果表!$N159:$N163,【こちらを入力】調査結果表!$A116)&gt;0,"○",COUNTIF(【こちらを入力】調査結果表!$N159:$N163,【こちらを入力】調査結果表!$A117)&gt;0,"○",COUNTIF(【こちらを入力】調査結果表!$N159:$N163,【こちらを入力】調査結果表!$A118)&gt;0,"○",COUNTIF(【こちらを入力】調査結果表!N159:$N163,【こちらを入力】調査結果表!$A119)&gt;0,"○",COUNTIF(【こちらを入力】調査結果表!$N159:$N163,【こちらを入力】調査結果表!$A120)&gt;0,"○",COUNTIF(【こちらを入力】調査結果表!$N159:$N163,【こちらを入力】調査結果表!$A121)&gt;0,"○",COUNTIF(【こちらを入力】調査結果表!$N159:$N163,【こちらを入力】調査結果表!$A122)&gt;0,"○",TRUE,"")</f>
        <v/>
      </c>
      <c r="BA3" s="260" t="str">
        <f>_xlfn.IFS(COUNTIF(【こちらを入力】調査結果表!$N159:$N163,【こちらを入力】調査結果表!$A123)&gt;0,"○",COUNTIF(【こちらを入力】調査結果表!$N159:$N163,【こちらを入力】調査結果表!$A124)&gt;0,"○",COUNTIF(【こちらを入力】調査結果表!$N159:$N163,【こちらを入力】調査結果表!$A125)&gt;0,"○",COUNTIF(【こちらを入力】調査結果表!$N159:$N163,【こちらを入力】調査結果表!$A126)&gt;0,"○",COUNTIF(【こちらを入力】調査結果表!$N159:$N163,【こちらを入力】調査結果表!$A127)&gt;0,"○",COUNTIF(【こちらを入力】調査結果表!$N159:$N163,【こちらを入力】調査結果表!$A128)&gt;0,"○",TRUE,"")</f>
        <v/>
      </c>
      <c r="BB3" s="260" t="str">
        <f>_xlfn.IFS(COUNTIF(【こちらを入力】調査結果表!$N159:$N163,【こちらを入力】調査結果表!$A129)&gt;0,"○",COUNTIF(【こちらを入力】調査結果表!$N159:$N163,【こちらを入力】調査結果表!$A130)&gt;0,"○",COUNTIF(【こちらを入力】調査結果表!$N159:$N163,【こちらを入力】調査結果表!$A131)&gt;0,"○",COUNTIF(【こちらを入力】調査結果表!$N159:$N163,【こちらを入力】調査結果表!$A132)&gt;0,"○",COUNTIF(【こちらを入力】調査結果表!$N159:$N163,【こちらを入力】調査結果表!$A133)&gt;0,"○",COUNTIF(【こちらを入力】調査結果表!$N159:$N163,【こちらを入力】調査結果表!$A134)&gt;0,"○",COUNTIF(【こちらを入力】調査結果表!$N159:$N163,【こちらを入力】調査結果表!$A135)&gt;0,"○",COUNTIF(【こちらを入力】調査結果表!$N159:$N163,【こちらを入力】調査結果表!$A136)&gt;0,"○",COUNTIF(【こちらを入力】調査結果表!$N159:$N163,【こちらを入力】調査結果表!$A137)&gt;0,"○",COUNTIF(【こちらを入力】調査結果表!$N159:$N163,【こちらを入力】調査結果表!$A138)&gt;0,"○",COUNTIF(【こちらを入力】調査結果表!$N159:$N163,【こちらを入力】調査結果表!$A139)&gt;0,"○",TRUE,"")</f>
        <v/>
      </c>
      <c r="BC3" s="259" t="str">
        <f>IF(COUNTIF($BD3:$BF3,【こちらを入力】調査結果表!$N4)&gt;0,"○","")</f>
        <v/>
      </c>
      <c r="BD3" s="260" t="str">
        <f>_xlfn.IFS(COUNTIF(【こちらを入力】調査結果表!$N159:$N163,【こちらを入力】調査結果表!$A141)&gt;0,"○",COUNTIF(【こちらを入力】調査結果表!$N159:$N163,【こちらを入力】調査結果表!$A142)&gt;0,"○",COUNTIF(【こちらを入力】調査結果表!$N159:$N163,【こちらを入力】調査結果表!$A143)&gt;0,"○",COUNTIF(【こちらを入力】調査結果表!$N159:$N163,【こちらを入力】調査結果表!$A144)&gt;0,"○",TRUE,"")</f>
        <v/>
      </c>
      <c r="BE3" s="260" t="str">
        <f>IF(COUNTIF(【こちらを入力】調査結果表!$N159:$N163,【こちらを入力】調査結果表!$A145)&gt;0,"○","")</f>
        <v/>
      </c>
      <c r="BF3" s="260" t="str">
        <f>_xlfn.IFS(COUNTIF(【こちらを入力】調査結果表!$N159:$N163,【こちらを入力】調査結果表!$A146)&gt;0,"○",COUNTIF(【こちらを入力】調査結果表!$N159:$N163,【こちらを入力】調査結果表!$A147)&gt;0,"○",COUNTIF(【こちらを入力】調査結果表!$N159:$N163,【こちらを入力】調査結果表!$A148)&gt;0,"○",COUNTIF(【こちらを入力】調査結果表!$N159:$N163,【こちらを入力】調査結果表!$A149)&gt;0,"○",TRUE,"")</f>
        <v/>
      </c>
      <c r="BG3" s="258" t="str">
        <f>IF(【こちらを入力】定期調査報告書!C51="■",【こちらを入力】定期調査報告書!M49,"")</f>
        <v/>
      </c>
      <c r="BH3" s="259" t="str">
        <f>IF(COUNTIF($BI3:$BM3,【こちらを入力】調査結果表!$N9)&gt;0,"○","")</f>
        <v/>
      </c>
      <c r="BI3" s="260" t="str">
        <f>_xlfn.IFS(AND(【こちらを入力】調査結果表!$I13="○",【こちらを入力】調査結果表!$J13=""),"×",【こちらを入力】調査結果表!$N13&gt;0,"-",TRUE,"")</f>
        <v/>
      </c>
      <c r="BJ3" s="260" t="str">
        <f>_xlfn.IFS(AND(【こちらを入力】調査結果表!$I14="○",【こちらを入力】調査結果表!$J14=""),"×",【こちらを入力】調査結果表!$N14&gt;0,"-",TRUE,"")</f>
        <v/>
      </c>
      <c r="BK3" s="260" t="str">
        <f>_xlfn.IFS(COUNTIF(【こちらを入力】調査結果表!$M15:$M17,【こちらを入力】調査結果表!$N9)&gt;0,"×",【こちらを入力】調査結果表!$N17&gt;2,"-",TRUE,"")</f>
        <v/>
      </c>
      <c r="BL3" s="260" t="str">
        <f>_xlfn.IFS(COUNTIF(【こちらを入力】調査結果表!$M18:$M19,【こちらを入力】調査結果表!$N9)&gt;0,"×",【こちらを入力】調査結果表!$N19&gt;1,"-",TRUE,"")</f>
        <v/>
      </c>
      <c r="BM3" s="260" t="str">
        <f>_xlfn.IFS(COUNTIF(【こちらを入力】調査結果表!$M20:$M21,【こちらを入力】調査結果表!$N9)&gt;0,"×",【こちらを入力】調査結果表!$N21&gt;1,"-",TRUE,"")</f>
        <v/>
      </c>
      <c r="BN3" s="259" t="str">
        <f>IF(COUNTIF($BO3:$BQ3,【こちらを入力】調査結果表!$N9)&gt;0,"○","")</f>
        <v/>
      </c>
      <c r="BO3" s="260" t="str">
        <f>_xlfn.IFS(COUNTIF(【こちらを入力】調査結果表!$M23:$M24,【こちらを入力】調査結果表!$N9)&gt;0,"×",【こちらを入力】調査結果表!$N24&gt;1,"-",TRUE,"")</f>
        <v/>
      </c>
      <c r="BP3" s="260" t="str">
        <f>_xlfn.IFS(COUNTIF(【こちらを入力】調査結果表!$M25:$M26,【こちらを入力】調査結果表!$N9)&gt;0,"×",【こちらを入力】調査結果表!$N26&gt;1,"-",TRUE,"")</f>
        <v/>
      </c>
      <c r="BQ3" s="260" t="str">
        <f>_xlfn.IFS(COUNTIF(【こちらを入力】調査結果表!$M27:$M40,【こちらを入力】調査結果表!$N9)&gt;0,"×",【こちらを入力】調査結果表!$N40&gt;13,"-",TRUE,"")</f>
        <v/>
      </c>
      <c r="BR3" s="259" t="str">
        <f>IF(COUNTIF($BS3:$BV3,【こちらを入力】調査結果表!$N9)&gt;0,"○","")</f>
        <v/>
      </c>
      <c r="BS3" s="260" t="str">
        <f>_xlfn.IFS(AND(【こちらを入力】調査結果表!$I42="○",【こちらを入力】調査結果表!$J42=""),"×",【こちらを入力】調査結果表!$N42&gt;0,"-",TRUE,"")</f>
        <v/>
      </c>
      <c r="BT3" s="260" t="str">
        <f>_xlfn.IFS(COUNTIF(【こちらを入力】調査結果表!$M43:$M46,【こちらを入力】調査結果表!$N9)&gt;0,"×",【こちらを入力】調査結果表!$N46&gt;3,"-",TRUE,"")</f>
        <v/>
      </c>
      <c r="BU3" s="260" t="str">
        <f>_xlfn.IFS(COUNTIF(【こちらを入力】調査結果表!$M47:$M48,【こちらを入力】調査結果表!$N9)&gt;0,"×",【こちらを入力】調査結果表!$N48&gt;1,"-",TRUE,"")</f>
        <v/>
      </c>
      <c r="BV3" s="260" t="str">
        <f>_xlfn.IFS(COUNTIF(【こちらを入力】調査結果表!$M49:$M50,【こちらを入力】調査結果表!$N9)&gt;0,"×",【こちらを入力】調査結果表!$N50&gt;1,"-",TRUE,"")</f>
        <v/>
      </c>
      <c r="BW3" s="259" t="str">
        <f>IF(COUNTIF($BX3:$CF3,【こちらを入力】調査結果表!$N9)&gt;0,"○","")</f>
        <v/>
      </c>
      <c r="BX3" s="260" t="str">
        <f>_xlfn.IFS(COUNTIF(【こちらを入力】調査結果表!$M52:$M56,【こちらを入力】調査結果表!$N9)&gt;0,"×",【こちらを入力】調査結果表!$N56&gt;4,"-",TRUE,"")</f>
        <v/>
      </c>
      <c r="BY3" s="260" t="str">
        <f>_xlfn.IFS(COUNTIF(【こちらを入力】調査結果表!$M57:$M67,【こちらを入力】調査結果表!$N9)&gt;0,"×",【こちらを入力】調査結果表!$N67&gt;10,"-",TRUE,"")</f>
        <v/>
      </c>
      <c r="BZ3" s="260" t="str">
        <f>_xlfn.IFS(COUNTIF(【こちらを入力】調査結果表!$M68:$M73,【こちらを入力】調査結果表!$N9)&gt;0,"×",【こちらを入力】調査結果表!$N73&gt;5,"-",TRUE,"")</f>
        <v/>
      </c>
      <c r="CA3" s="260" t="str">
        <f>_xlfn.IFS(COUNTIF(【こちらを入力】調査結果表!$M74:$M76,【こちらを入力】調査結果表!$N9)&gt;0,"×",【こちらを入力】調査結果表!$N76&gt;2,"-",TRUE,"")</f>
        <v/>
      </c>
      <c r="CB3" s="260" t="str">
        <f>_xlfn.IFS(COUNTIF(【こちらを入力】調査結果表!$M77:$M84,【こちらを入力】調査結果表!$N9)&gt;0,"×",【こちらを入力】調査結果表!$N84&gt;7,"-",TRUE,"")</f>
        <v/>
      </c>
      <c r="CC3" s="260" t="str">
        <f>_xlfn.IFS(COUNTIF(【こちらを入力】調査結果表!$M85:$M86,【こちらを入力】調査結果表!$N9)&gt;0,"×",【こちらを入力】調査結果表!$N86&gt;1,"-",TRUE,"")</f>
        <v/>
      </c>
      <c r="CD3" s="260" t="str">
        <f>_xlfn.IFS(COUNTIF(【こちらを入力】調査結果表!$M87:$M88,【こちらを入力】調査結果表!$N9)&gt;0,"×",【こちらを入力】調査結果表!$N88&gt;1,"-",TRUE,"")</f>
        <v/>
      </c>
      <c r="CE3" s="260" t="str">
        <f>_xlfn.IFS(COUNTIF(【こちらを入力】調査結果表!$M89:$M94,【こちらを入力】調査結果表!$N9)&gt;0,"×",【こちらを入力】調査結果表!$N94&gt;5,"-",TRUE,"")</f>
        <v/>
      </c>
      <c r="CF3" s="261" t="str">
        <f>_xlfn.IFS(COUNTIF(【こちらを入力】調査結果表!$M95:$M98,【こちらを入力】調査結果表!$N9)&gt;0,"×",【こちらを入力】調査結果表!$N98&gt;3,"-",TRUE,"")</f>
        <v/>
      </c>
      <c r="CG3" s="259" t="str">
        <f>IF(COUNTIF($CH3:$CO3,【こちらを入力】調査結果表!$N9)&gt;0,"○","")</f>
        <v/>
      </c>
      <c r="CH3" s="260" t="str">
        <f>_xlfn.IFS(AND(【こちらを入力】調査結果表!$I100="○",【こちらを入力】調査結果表!$J100=""),"×",【こちらを入力】調査結果表!$N100&gt;0,"-",TRUE,"")</f>
        <v/>
      </c>
      <c r="CI3" s="260" t="str">
        <f>_xlfn.IFS(COUNTIF(【こちらを入力】調査結果表!$M101:$M102,【こちらを入力】調査結果表!$N9)&gt;0,"×",【こちらを入力】調査結果表!$N102&gt;1,"-",TRUE,"")</f>
        <v/>
      </c>
      <c r="CJ3" s="260" t="str">
        <f>_xlfn.IFS(COUNTIF(【こちらを入力】調査結果表!$M103:$M104,【こちらを入力】調査結果表!$N9)&gt;0,"×",【こちらを入力】調査結果表!$N104&gt;1,"-",TRUE,"")</f>
        <v/>
      </c>
      <c r="CK3" s="260" t="str">
        <f>_xlfn.IFS(AND(【こちらを入力】調査結果表!$I105="○",【こちらを入力】調査結果表!$J105=""),"×",【こちらを入力】調査結果表!$N105&gt;0,"-",TRUE,"")</f>
        <v/>
      </c>
      <c r="CL3" s="260" t="str">
        <f>_xlfn.IFS(COUNTIF(【こちらを入力】調査結果表!$M106:$M109,【こちらを入力】調査結果表!$N9)&gt;0,"×",【こちらを入力】調査結果表!$N109&gt;3,"-",TRUE,"")</f>
        <v/>
      </c>
      <c r="CM3" s="260" t="str">
        <f>_xlfn.IFS(COUNTIF(【こちらを入力】調査結果表!$M110:$M122,【こちらを入力】調査結果表!$N9)&gt;0,"×",【こちらを入力】調査結果表!$N122&gt;12,"-",TRUE,"")</f>
        <v/>
      </c>
      <c r="CN3" s="260" t="str">
        <f>_xlfn.IFS(COUNTIF(【こちらを入力】調査結果表!$M123:$M128,【こちらを入力】調査結果表!$N9)&gt;0,"×",【こちらを入力】調査結果表!$N128&gt;5,"-",TRUE,"")</f>
        <v/>
      </c>
      <c r="CO3" s="260" t="str">
        <f>_xlfn.IFS(COUNTIF(【こちらを入力】調査結果表!$M129:$M139,【こちらを入力】調査結果表!$N9)&gt;0,"×",【こちらを入力】調査結果表!$N139&gt;10,"-",TRUE,"")</f>
        <v/>
      </c>
      <c r="CP3" s="259" t="str">
        <f>IF(COUNTIF($CQ3:$CS3,【こちらを入力】調査結果表!$N9)&gt;0,"○","")</f>
        <v/>
      </c>
      <c r="CQ3" s="260" t="str">
        <f>_xlfn.IFS(COUNTIF(【こちらを入力】調査結果表!$M141:$M144,【こちらを入力】調査結果表!$N9)&gt;0,"×",【こちらを入力】調査結果表!$N144&gt;3,"-",TRUE,"")</f>
        <v/>
      </c>
      <c r="CR3" s="260" t="str">
        <f>_xlfn.IFS(AND(【こちらを入力】調査結果表!$I145="○",【こちらを入力】調査結果表!$J145=""),"×",【こちらを入力】調査結果表!$N145&gt;0,"-",TRUE,"")</f>
        <v/>
      </c>
      <c r="CS3" s="260" t="str">
        <f>_xlfn.IFS(COUNTIF(【こちらを入力】調査結果表!$M146:$M149,【こちらを入力】調査結果表!$N9)&gt;0,"×",【こちらを入力】調査結果表!$N149&gt;3,"-",TRUE,"")</f>
        <v/>
      </c>
      <c r="CT3" s="262" t="str">
        <f>IF(【こちらを入力】定期調査報告書!F51="■",【こちらを入力】定期調査報告書!M49,"")</f>
        <v/>
      </c>
      <c r="CU3" s="263" t="str">
        <f>_xlfn.IFS(COUNTIF(CV3:CZ3,【こちらを入力】調査結果表!$N4)&gt;4,"○",COUNTIF(CV3:CZ3,【こちらを入力】調査結果表!$N7)&gt;0,"●",TRUE,"")</f>
        <v/>
      </c>
      <c r="CV3" s="260" t="str">
        <f>IF(【こちらを入力】調査結果表!J13="○","○","")</f>
        <v/>
      </c>
      <c r="CW3" s="260" t="str">
        <f>IF(【こちらを入力】調査結果表!J14="○","○","")</f>
        <v/>
      </c>
      <c r="CX3" s="264" t="str">
        <f>_xlfn.IFS(【こちらを入力】調査結果表!P17&gt;=3,"○",【こちらを入力】調査結果表!P17&gt;=1,"●",TRUE,"")</f>
        <v/>
      </c>
      <c r="CY3" s="264" t="str">
        <f>_xlfn.IFS(【こちらを入力】調査結果表!P19&gt;=2,"○",【こちらを入力】調査結果表!P19&gt;=1,"●",TRUE,"")</f>
        <v/>
      </c>
      <c r="CZ3" s="265" t="str">
        <f>_xlfn.IFS(【こちらを入力】調査結果表!P21&gt;=2,"○",【こちらを入力】調査結果表!P21&gt;=1,"●",TRUE,"")</f>
        <v/>
      </c>
      <c r="DA3" s="259" t="str">
        <f>_xlfn.IFS(COUNTIF(DB3:DD3,【こちらを入力】調査結果表!$N4)&gt;2,"○",COUNTIF(DB3:DD3,【こちらを入力】調査結果表!$N7)&gt;0,"●",TRUE,"")</f>
        <v/>
      </c>
      <c r="DB3" s="264" t="str">
        <f>_xlfn.IFS(【こちらを入力】調査結果表!P24&gt;=2,"○",【こちらを入力】調査結果表!P24&gt;=1,"●",TRUE,"")</f>
        <v/>
      </c>
      <c r="DC3" s="264" t="str">
        <f>_xlfn.IFS(【こちらを入力】調査結果表!P26&gt;=2,"○",【こちらを入力】調査結果表!P26&gt;=1,"●",TRUE,"")</f>
        <v/>
      </c>
      <c r="DD3" s="264" t="str">
        <f>_xlfn.IFS(【こちらを入力】調査結果表!P40&gt;=14,"○",【こちらを入力】調査結果表!P40&gt;=1,"●",TRUE,"")</f>
        <v/>
      </c>
      <c r="DE3" s="259" t="str">
        <f>_xlfn.IFS(COUNTIF(DF3:DI3,【こちらを入力】調査結果表!$N4)&gt;3,"○",COUNTIF(DF3:DI3,【こちらを入力】調査結果表!$N7)&gt;0,"●",TRUE,"")</f>
        <v/>
      </c>
      <c r="DF3" s="260" t="str">
        <f>IF(【こちらを入力】調査結果表!J42="○","○","")</f>
        <v/>
      </c>
      <c r="DG3" s="264" t="str">
        <f>_xlfn.IFS(【こちらを入力】調査結果表!P46&gt;=4,"○",【こちらを入力】調査結果表!P46&gt;=1,"●",TRUE,"")</f>
        <v/>
      </c>
      <c r="DH3" s="264" t="str">
        <f>_xlfn.IFS(【こちらを入力】調査結果表!P48&gt;=2,"○",【こちらを入力】調査結果表!P48&gt;=1,"●",TRUE,"")</f>
        <v/>
      </c>
      <c r="DI3" s="266" t="str">
        <f>_xlfn.IFS(【こちらを入力】調査結果表!P50&gt;=2,"○",【こちらを入力】調査結果表!P50&gt;=1,"●",TRUE,"")</f>
        <v/>
      </c>
      <c r="DJ3" s="259" t="str">
        <f>_xlfn.IFS(COUNTIF(DK3:DS3,【こちらを入力】調査結果表!$N4)&gt;7,"○",COUNTIF(DK3:DS3,【こちらを入力】調査結果表!$N7)&gt;0,"●",TRUE,"")</f>
        <v/>
      </c>
      <c r="DK3" s="264" t="str">
        <f>_xlfn.IFS(【こちらを入力】調査結果表!P56&gt;=5,"○",【こちらを入力】調査結果表!P56&gt;=1,"●",TRUE,"")</f>
        <v/>
      </c>
      <c r="DL3" s="264" t="str">
        <f>_xlfn.IFS(【こちらを入力】調査結果表!P67&gt;=11,"○",【こちらを入力】調査結果表!P67&gt;=1,"●",TRUE,"")</f>
        <v/>
      </c>
      <c r="DM3" s="264" t="str">
        <f>_xlfn.IFS(【こちらを入力】調査結果表!P73&gt;=6,"○",【こちらを入力】調査結果表!P73&gt;=1,"●",TRUE,"")</f>
        <v/>
      </c>
      <c r="DN3" s="264" t="str">
        <f>_xlfn.IFS(【こちらを入力】調査結果表!P76&gt;=3,"○",【こちらを入力】調査結果表!P76&gt;=1,"●",TRUE,"")</f>
        <v/>
      </c>
      <c r="DO3" s="264" t="str">
        <f>_xlfn.IFS(【こちらを入力】調査結果表!P84&gt;=8,"○",【こちらを入力】調査結果表!P84&gt;=1,"●",TRUE,"")</f>
        <v/>
      </c>
      <c r="DP3" s="264" t="str">
        <f>_xlfn.IFS(【こちらを入力】調査結果表!P86&gt;=2,"○",【こちらを入力】調査結果表!P86&gt;=1,"●",TRUE,"")</f>
        <v/>
      </c>
      <c r="DQ3" s="264" t="str">
        <f>_xlfn.IFS(【こちらを入力】調査結果表!Q88&gt;=2,"○",【こちらを入力】調査結果表!Q88&gt;=1,"●",TRUE,"")</f>
        <v/>
      </c>
      <c r="DR3" s="264" t="str">
        <f>_xlfn.IFS(【こちらを入力】調査結果表!P94&gt;=6,"○",【こちらを入力】調査結果表!P94&gt;=1,"●",TRUE,"")</f>
        <v/>
      </c>
      <c r="DS3" s="266" t="str">
        <f>_xlfn.IFS(【こちらを入力】調査結果表!P98&gt;=4,"○",【こちらを入力】調査結果表!P98&gt;=1,"●",TRUE,"")</f>
        <v/>
      </c>
      <c r="DT3" s="259" t="str">
        <f>_xlfn.IFS(COUNTIF(DU3:EB3,【こちらを入力】調査結果表!$N4)&gt;7,"○",COUNTIF(DU3:EB3,【こちらを入力】調査結果表!$N7)&gt;0,"●",TRUE,"")</f>
        <v/>
      </c>
      <c r="DU3" s="260" t="str">
        <f>IF(【こちらを入力】調査結果表!J100="○","○","")</f>
        <v/>
      </c>
      <c r="DV3" s="264" t="str">
        <f>_xlfn.IFS(【こちらを入力】調査結果表!P102&gt;=2,"○",【こちらを入力】調査結果表!P102&gt;=1,"●",TRUE,"")</f>
        <v/>
      </c>
      <c r="DW3" s="264" t="str">
        <f>_xlfn.IFS(【こちらを入力】調査結果表!P104&gt;=2,"○",【こちらを入力】調査結果表!P104&gt;=1,"●",TRUE,"")</f>
        <v/>
      </c>
      <c r="DX3" s="260" t="str">
        <f>IF(【こちらを入力】調査結果表!J105="○","○","")</f>
        <v/>
      </c>
      <c r="DY3" s="264" t="str">
        <f>_xlfn.IFS(【こちらを入力】調査結果表!P109&gt;=4,"○",【こちらを入力】調査結果表!P109&gt;=1,"●",TRUE,"")</f>
        <v/>
      </c>
      <c r="DZ3" s="264" t="str">
        <f>_xlfn.IFS(【こちらを入力】調査結果表!P122&gt;=13,"○",【こちらを入力】調査結果表!P122&gt;=1,"●",TRUE,"")</f>
        <v/>
      </c>
      <c r="EA3" s="264" t="str">
        <f>_xlfn.IFS(【こちらを入力】調査結果表!P128&gt;=6,"○",【こちらを入力】調査結果表!P128&gt;=1,"●",TRUE,"")</f>
        <v/>
      </c>
      <c r="EB3" s="264" t="str">
        <f>_xlfn.IFS(【こちらを入力】調査結果表!P139&gt;=11,"○",【こちらを入力】調査結果表!P139&gt;=1,"●",TRUE,"")</f>
        <v/>
      </c>
      <c r="EC3" s="259" t="str">
        <f>_xlfn.IFS(COUNTIF(ED3:EF3,【こちらを入力】調査結果表!$N4)&gt;2,"○",COUNTIF(ED3:EK3,【こちらを入力】調査結果表!$N7)&gt;0,"●",TRUE,"")</f>
        <v/>
      </c>
      <c r="ED3" s="264" t="str">
        <f>_xlfn.IFS(【こちらを入力】調査結果表!P144&gt;=4,"○",【こちらを入力】調査結果表!P144&gt;=1,"●",TRUE,"")</f>
        <v/>
      </c>
      <c r="EE3" s="260" t="str">
        <f>IF(【こちらを入力】調査結果表!J145="○","○","")</f>
        <v/>
      </c>
      <c r="EF3" s="264" t="str">
        <f>_xlfn.IFS(【こちらを入力】調査結果表!P149&gt;=4,"○",【こちらを入力】調査結果表!P149&gt;=1,"●",TRUE,"")</f>
        <v/>
      </c>
      <c r="EG3" s="267" t="str">
        <f>_xlfn.IFS(【こちらを入力】調査結果表!A156="有",【こちらを入力】定期調査報告書!M49,【こちらを入力】調査結果表!A156="無","無",TRUE,"")</f>
        <v/>
      </c>
      <c r="EH3" s="275"/>
      <c r="EI3" s="180"/>
      <c r="EJ3" s="181"/>
      <c r="EK3" s="181"/>
      <c r="EL3" s="181"/>
      <c r="EM3" s="181"/>
      <c r="EN3" s="181"/>
      <c r="EO3" s="181"/>
      <c r="EP3" s="182"/>
      <c r="EQ3" s="183"/>
      <c r="ER3" s="264" t="str">
        <f>_xlfn.IFS(【こちらを入力】定期調査報告書!D156="■","○",【こちらを入力】定期調査報告書!D155="■","×",TRUE,"")</f>
        <v/>
      </c>
      <c r="ES3" s="184"/>
      <c r="ET3" s="185"/>
      <c r="EU3" s="273" t="s">
        <v>984</v>
      </c>
      <c r="EV3" t="s">
        <v>236</v>
      </c>
      <c r="EW3" s="130" t="s">
        <v>236</v>
      </c>
      <c r="EX3" t="s">
        <v>772</v>
      </c>
      <c r="EY3"/>
      <c r="EZ3" s="131"/>
      <c r="FA3" s="131"/>
      <c r="FB3" s="131"/>
      <c r="FC3" s="131"/>
      <c r="FD3" s="131"/>
      <c r="FE3" s="131"/>
      <c r="FF3" s="131"/>
    </row>
    <row r="4" spans="1:162" s="125" customFormat="1" ht="20.25" customHeight="1" x14ac:dyDescent="0.2">
      <c r="A4" s="149"/>
      <c r="B4" s="426"/>
      <c r="C4" s="427"/>
      <c r="D4" s="158"/>
      <c r="E4" s="159"/>
      <c r="F4" s="159"/>
      <c r="G4" s="159"/>
      <c r="H4" s="160"/>
      <c r="I4" s="159"/>
      <c r="J4" s="149"/>
      <c r="K4" s="150"/>
      <c r="L4" s="161"/>
      <c r="M4" s="154"/>
      <c r="N4" s="162"/>
      <c r="O4" s="151"/>
      <c r="P4" s="152"/>
      <c r="Q4" s="153"/>
      <c r="R4" s="163"/>
      <c r="S4" s="164"/>
      <c r="T4" s="165"/>
      <c r="U4" s="155"/>
      <c r="V4" s="166">
        <v>1</v>
      </c>
      <c r="W4" s="166">
        <v>1</v>
      </c>
      <c r="X4" s="166">
        <v>3</v>
      </c>
      <c r="Y4" s="166">
        <v>2</v>
      </c>
      <c r="Z4" s="119">
        <v>2</v>
      </c>
      <c r="AA4" s="167"/>
      <c r="AB4" s="166">
        <v>2</v>
      </c>
      <c r="AC4" s="166">
        <v>2</v>
      </c>
      <c r="AD4" s="119">
        <v>14</v>
      </c>
      <c r="AE4" s="167"/>
      <c r="AF4" s="166">
        <v>1</v>
      </c>
      <c r="AG4" s="166">
        <v>4</v>
      </c>
      <c r="AH4" s="166">
        <v>2</v>
      </c>
      <c r="AI4" s="119">
        <v>2</v>
      </c>
      <c r="AJ4" s="167"/>
      <c r="AK4" s="166">
        <v>5</v>
      </c>
      <c r="AL4" s="166">
        <v>11</v>
      </c>
      <c r="AM4" s="166">
        <v>6</v>
      </c>
      <c r="AN4" s="166">
        <v>3</v>
      </c>
      <c r="AO4" s="166">
        <v>8</v>
      </c>
      <c r="AP4" s="166">
        <v>2</v>
      </c>
      <c r="AQ4" s="166">
        <v>2</v>
      </c>
      <c r="AR4" s="166">
        <v>6</v>
      </c>
      <c r="AS4" s="119">
        <v>4</v>
      </c>
      <c r="AT4" s="168"/>
      <c r="AU4" s="169">
        <v>1</v>
      </c>
      <c r="AV4" s="169">
        <v>2</v>
      </c>
      <c r="AW4" s="169">
        <v>2</v>
      </c>
      <c r="AX4" s="169">
        <v>1</v>
      </c>
      <c r="AY4" s="169">
        <v>4</v>
      </c>
      <c r="AZ4" s="169">
        <v>13</v>
      </c>
      <c r="BA4" s="169">
        <v>6</v>
      </c>
      <c r="BB4" s="154">
        <v>11</v>
      </c>
      <c r="BC4" s="155"/>
      <c r="BD4" s="166">
        <v>4</v>
      </c>
      <c r="BE4" s="166">
        <v>1</v>
      </c>
      <c r="BF4" s="119">
        <v>4</v>
      </c>
      <c r="BG4" s="170"/>
      <c r="BH4" s="166"/>
      <c r="BI4" s="171">
        <v>1</v>
      </c>
      <c r="BJ4" s="156">
        <v>1</v>
      </c>
      <c r="BK4" s="171">
        <v>3</v>
      </c>
      <c r="BL4" s="171">
        <v>2</v>
      </c>
      <c r="BM4" s="156">
        <v>2</v>
      </c>
      <c r="BN4" s="155"/>
      <c r="BO4" s="171">
        <v>2</v>
      </c>
      <c r="BP4" s="171">
        <v>2</v>
      </c>
      <c r="BQ4" s="156">
        <v>14</v>
      </c>
      <c r="BR4" s="155"/>
      <c r="BS4" s="156">
        <v>1</v>
      </c>
      <c r="BT4" s="171">
        <v>4</v>
      </c>
      <c r="BU4" s="171">
        <v>2</v>
      </c>
      <c r="BV4" s="156">
        <v>2</v>
      </c>
      <c r="BW4" s="155"/>
      <c r="BX4" s="171">
        <v>5</v>
      </c>
      <c r="BY4" s="171">
        <v>11</v>
      </c>
      <c r="BZ4" s="171">
        <v>6</v>
      </c>
      <c r="CA4" s="171">
        <v>3</v>
      </c>
      <c r="CB4" s="171">
        <v>8</v>
      </c>
      <c r="CC4" s="171">
        <v>2</v>
      </c>
      <c r="CD4" s="171">
        <v>2</v>
      </c>
      <c r="CE4" s="171">
        <v>6</v>
      </c>
      <c r="CF4" s="156">
        <v>4</v>
      </c>
      <c r="CG4" s="155"/>
      <c r="CH4" s="156">
        <v>1</v>
      </c>
      <c r="CI4" s="171">
        <v>2</v>
      </c>
      <c r="CJ4" s="171">
        <v>2</v>
      </c>
      <c r="CK4" s="156">
        <v>1</v>
      </c>
      <c r="CL4" s="171">
        <v>4</v>
      </c>
      <c r="CM4" s="171">
        <v>13</v>
      </c>
      <c r="CN4" s="171">
        <v>6</v>
      </c>
      <c r="CO4" s="156">
        <v>11</v>
      </c>
      <c r="CP4" s="155"/>
      <c r="CQ4" s="171">
        <v>4</v>
      </c>
      <c r="CR4" s="156">
        <v>1</v>
      </c>
      <c r="CS4" s="156">
        <v>4</v>
      </c>
      <c r="CT4" s="179"/>
      <c r="CU4" s="166"/>
      <c r="CV4" s="171"/>
      <c r="CW4" s="171"/>
      <c r="CX4" s="172"/>
      <c r="CY4" s="172"/>
      <c r="CZ4" s="173"/>
      <c r="DA4" s="166"/>
      <c r="DB4" s="172"/>
      <c r="DC4" s="172"/>
      <c r="DD4" s="173"/>
      <c r="DE4" s="166"/>
      <c r="DF4" s="171"/>
      <c r="DG4" s="172"/>
      <c r="DH4" s="172"/>
      <c r="DI4" s="174"/>
      <c r="DJ4" s="166"/>
      <c r="DK4" s="172"/>
      <c r="DL4" s="172"/>
      <c r="DM4" s="172"/>
      <c r="DN4" s="172"/>
      <c r="DO4" s="172"/>
      <c r="DP4" s="172"/>
      <c r="DQ4" s="172"/>
      <c r="DR4" s="172"/>
      <c r="DS4" s="174"/>
      <c r="DT4" s="166"/>
      <c r="DU4" s="171"/>
      <c r="DV4" s="172"/>
      <c r="DW4" s="172"/>
      <c r="DX4" s="171"/>
      <c r="DY4" s="172"/>
      <c r="DZ4" s="172"/>
      <c r="EA4" s="172"/>
      <c r="EB4" s="173"/>
      <c r="EC4" s="166"/>
      <c r="ED4" s="172"/>
      <c r="EE4" s="171"/>
      <c r="EF4" s="173"/>
      <c r="EG4" s="170"/>
      <c r="EH4" s="154"/>
      <c r="EI4" s="155"/>
      <c r="EJ4" s="156"/>
      <c r="EK4" s="156"/>
      <c r="EL4" s="156"/>
      <c r="EM4" s="156"/>
      <c r="EN4" s="156"/>
      <c r="EO4" s="157"/>
      <c r="EP4" s="102"/>
      <c r="EQ4" s="103"/>
      <c r="ER4" s="112"/>
      <c r="ES4" s="112"/>
      <c r="ET4" s="45"/>
      <c r="EU4" s="273" t="s">
        <v>985</v>
      </c>
      <c r="EV4" s="45" t="s">
        <v>773</v>
      </c>
      <c r="EW4" s="45" t="s">
        <v>765</v>
      </c>
      <c r="EX4" s="45" t="s">
        <v>236</v>
      </c>
      <c r="EZ4" s="175"/>
      <c r="FA4" s="175"/>
      <c r="FB4" s="175"/>
      <c r="FC4" s="175"/>
      <c r="FD4" s="175"/>
      <c r="FE4" s="175"/>
      <c r="FF4" s="175"/>
    </row>
    <row r="5" spans="1:162" x14ac:dyDescent="0.2">
      <c r="K5" s="104"/>
      <c r="L5" s="99"/>
      <c r="M5" s="99"/>
      <c r="N5" s="99"/>
      <c r="O5" s="105"/>
      <c r="P5" s="106"/>
      <c r="R5" s="107"/>
      <c r="S5" s="107"/>
      <c r="T5" s="107"/>
      <c r="EI5" s="101"/>
      <c r="EJ5" s="101"/>
      <c r="EK5" s="101"/>
      <c r="EL5" s="101"/>
      <c r="EM5" s="101"/>
      <c r="EN5" s="101"/>
      <c r="EO5" s="101"/>
      <c r="EP5" s="102"/>
      <c r="EQ5" s="103"/>
      <c r="EU5" s="273" t="s">
        <v>986</v>
      </c>
      <c r="EV5" s="45" t="s">
        <v>774</v>
      </c>
      <c r="EX5" s="45" t="s">
        <v>312</v>
      </c>
      <c r="FC5" s="46"/>
      <c r="FD5" s="46"/>
      <c r="FE5" s="46"/>
      <c r="FF5" s="46"/>
    </row>
    <row r="6" spans="1:162" x14ac:dyDescent="0.2">
      <c r="H6" s="46"/>
      <c r="I6" s="46"/>
      <c r="K6" s="104"/>
      <c r="L6" s="99"/>
      <c r="M6" s="99"/>
      <c r="N6" s="99"/>
      <c r="O6" s="105"/>
      <c r="P6" s="106"/>
      <c r="R6" s="107"/>
      <c r="S6" s="107"/>
      <c r="T6" s="107"/>
      <c r="EU6" s="273" t="s">
        <v>987</v>
      </c>
      <c r="EV6" s="45" t="s">
        <v>775</v>
      </c>
      <c r="FC6" s="46"/>
      <c r="FD6" s="46"/>
      <c r="FE6" s="46"/>
      <c r="FF6" s="46"/>
    </row>
    <row r="7" spans="1:162" x14ac:dyDescent="0.2">
      <c r="H7" s="46"/>
      <c r="I7" s="46"/>
      <c r="K7" s="104"/>
      <c r="L7" s="99"/>
      <c r="M7" s="99"/>
      <c r="N7" s="99"/>
      <c r="O7" s="105"/>
      <c r="P7" s="105"/>
      <c r="R7" s="107"/>
      <c r="S7" s="107"/>
      <c r="T7" s="107"/>
      <c r="EH7" s="113"/>
      <c r="EU7" s="273" t="s">
        <v>738</v>
      </c>
      <c r="EV7" s="130" t="s">
        <v>311</v>
      </c>
      <c r="FC7" s="46"/>
      <c r="FD7" s="46"/>
      <c r="FE7" s="46"/>
      <c r="FF7" s="46"/>
    </row>
    <row r="8" spans="1:162" x14ac:dyDescent="0.2">
      <c r="H8" s="46"/>
      <c r="I8" s="46"/>
      <c r="K8" s="104"/>
      <c r="L8" s="99"/>
      <c r="M8" s="99"/>
      <c r="N8" s="99"/>
      <c r="O8" s="105"/>
      <c r="P8" s="105"/>
      <c r="R8" s="107"/>
      <c r="S8" s="107"/>
      <c r="T8" s="107"/>
      <c r="EU8" s="273" t="s">
        <v>750</v>
      </c>
      <c r="FC8" s="46"/>
      <c r="FD8" s="46"/>
      <c r="FE8" s="46"/>
      <c r="FF8" s="46"/>
    </row>
    <row r="9" spans="1:162" x14ac:dyDescent="0.2">
      <c r="H9" s="46"/>
      <c r="I9" s="46"/>
      <c r="K9" s="104"/>
      <c r="L9" s="99"/>
      <c r="M9" s="99"/>
      <c r="N9" s="99"/>
      <c r="O9" s="105"/>
      <c r="P9" s="105"/>
      <c r="R9" s="107"/>
      <c r="S9" s="107"/>
      <c r="T9" s="107"/>
      <c r="EU9" s="273" t="s">
        <v>752</v>
      </c>
      <c r="FC9" s="46"/>
      <c r="FD9" s="46"/>
      <c r="FE9" s="46"/>
      <c r="FF9" s="46"/>
    </row>
    <row r="10" spans="1:162" x14ac:dyDescent="0.2">
      <c r="H10" s="46"/>
      <c r="I10" s="46"/>
      <c r="K10" s="104"/>
      <c r="L10" s="99"/>
      <c r="M10" s="99"/>
      <c r="N10" s="99"/>
      <c r="O10" s="105"/>
      <c r="P10" s="105"/>
      <c r="R10" s="107"/>
      <c r="S10" s="107"/>
      <c r="T10" s="107"/>
      <c r="EU10" s="273" t="s">
        <v>988</v>
      </c>
      <c r="FC10" s="46"/>
      <c r="FD10" s="46"/>
      <c r="FE10" s="46"/>
      <c r="FF10" s="46"/>
    </row>
    <row r="11" spans="1:162" x14ac:dyDescent="0.2">
      <c r="H11" s="46"/>
      <c r="I11" s="46"/>
      <c r="K11" s="104"/>
      <c r="L11" s="99"/>
      <c r="M11" s="99"/>
      <c r="N11" s="99"/>
      <c r="O11" s="105"/>
      <c r="P11" s="105"/>
      <c r="R11" s="107"/>
      <c r="S11" s="107"/>
      <c r="T11" s="107"/>
      <c r="EU11" s="273" t="s">
        <v>751</v>
      </c>
      <c r="FC11" s="46"/>
      <c r="FD11" s="46"/>
      <c r="FE11" s="46"/>
      <c r="FF11" s="46"/>
    </row>
    <row r="12" spans="1:162" x14ac:dyDescent="0.2">
      <c r="H12" s="46"/>
      <c r="I12" s="46"/>
      <c r="K12" s="104"/>
      <c r="L12" s="99"/>
      <c r="M12" s="99"/>
      <c r="N12" s="99"/>
      <c r="O12" s="105"/>
      <c r="P12" s="105"/>
      <c r="R12" s="107"/>
      <c r="S12" s="107"/>
      <c r="T12" s="107"/>
      <c r="EU12" s="273" t="s">
        <v>989</v>
      </c>
      <c r="EV12" s="130"/>
      <c r="FC12" s="46"/>
      <c r="FD12" s="46"/>
      <c r="FE12" s="46"/>
      <c r="FF12" s="46"/>
    </row>
    <row r="13" spans="1:162" x14ac:dyDescent="0.2">
      <c r="H13" s="46"/>
      <c r="I13" s="46"/>
      <c r="K13" s="104"/>
      <c r="L13" s="99"/>
      <c r="M13" s="99"/>
      <c r="N13" s="99"/>
      <c r="O13" s="105"/>
      <c r="P13" s="105"/>
      <c r="R13" s="107"/>
      <c r="S13" s="107"/>
      <c r="T13" s="107"/>
      <c r="EU13" s="273" t="s">
        <v>762</v>
      </c>
      <c r="EV13" s="130"/>
      <c r="FC13" s="46"/>
      <c r="FD13" s="46"/>
      <c r="FE13" s="46"/>
      <c r="FF13" s="46"/>
    </row>
    <row r="14" spans="1:162" x14ac:dyDescent="0.2">
      <c r="H14" s="46"/>
      <c r="I14" s="46"/>
      <c r="K14" s="104"/>
      <c r="L14" s="99"/>
      <c r="M14" s="99"/>
      <c r="N14" s="99"/>
      <c r="O14" s="105"/>
      <c r="P14" s="105"/>
      <c r="R14" s="107"/>
      <c r="S14" s="107"/>
      <c r="T14" s="107"/>
      <c r="EU14" s="273" t="s">
        <v>758</v>
      </c>
      <c r="EV14" s="130"/>
      <c r="FC14" s="46"/>
      <c r="FD14" s="46"/>
      <c r="FE14" s="46"/>
      <c r="FF14" s="46"/>
    </row>
    <row r="15" spans="1:162" x14ac:dyDescent="0.2">
      <c r="H15" s="46"/>
      <c r="I15" s="46"/>
      <c r="K15" s="104"/>
      <c r="L15" s="99"/>
      <c r="M15" s="99"/>
      <c r="N15" s="99"/>
      <c r="O15" s="114"/>
      <c r="P15" s="115"/>
      <c r="ET15" s="116"/>
      <c r="EU15" s="274" t="s">
        <v>14</v>
      </c>
      <c r="FC15" s="46"/>
      <c r="FD15" s="46"/>
      <c r="FE15" s="46"/>
      <c r="FF15" s="46"/>
    </row>
    <row r="16" spans="1:162" x14ac:dyDescent="0.2">
      <c r="H16" s="46"/>
      <c r="I16" s="46"/>
      <c r="K16" s="278"/>
      <c r="L16" s="278"/>
      <c r="M16" s="279"/>
      <c r="N16" s="279"/>
      <c r="O16" s="280"/>
      <c r="P16" s="280"/>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ET16" s="116"/>
      <c r="FC16" s="46"/>
      <c r="FD16" s="46"/>
      <c r="FE16" s="46"/>
      <c r="FF16" s="46"/>
    </row>
    <row r="17" spans="8:162" x14ac:dyDescent="0.2">
      <c r="H17" s="46"/>
      <c r="I17" s="46"/>
      <c r="K17" s="118"/>
      <c r="L17" s="98"/>
      <c r="M17" s="118"/>
      <c r="N17" s="105"/>
      <c r="O17" s="118"/>
      <c r="P17" s="119"/>
      <c r="R17" s="115"/>
      <c r="S17" s="115"/>
      <c r="T17" s="118"/>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ET17" s="116"/>
      <c r="FC17" s="46"/>
      <c r="FD17" s="46"/>
      <c r="FE17" s="46"/>
      <c r="FF17" s="46"/>
    </row>
    <row r="18" spans="8:162" x14ac:dyDescent="0.2">
      <c r="H18" s="46"/>
      <c r="I18" s="46"/>
      <c r="K18" s="118"/>
      <c r="L18" s="98"/>
      <c r="M18" s="118"/>
      <c r="N18" s="105"/>
      <c r="O18" s="118"/>
      <c r="P18" s="119"/>
      <c r="R18" s="115"/>
      <c r="S18" s="115"/>
      <c r="T18" s="118"/>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ET18" s="116"/>
      <c r="FC18" s="46"/>
      <c r="FD18" s="46"/>
      <c r="FE18" s="46"/>
      <c r="FF18" s="46"/>
    </row>
    <row r="19" spans="8:162" x14ac:dyDescent="0.2">
      <c r="H19" s="46"/>
      <c r="I19" s="46"/>
      <c r="K19" s="118"/>
      <c r="L19" s="98"/>
      <c r="M19" s="118"/>
      <c r="N19" s="105"/>
      <c r="O19" s="118"/>
      <c r="P19" s="119"/>
      <c r="R19" s="115"/>
      <c r="S19" s="115"/>
      <c r="T19" s="118"/>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ET19" s="116"/>
      <c r="FC19" s="46"/>
      <c r="FD19" s="46"/>
      <c r="FE19" s="46"/>
      <c r="FF19" s="46"/>
    </row>
    <row r="20" spans="8:162" x14ac:dyDescent="0.2">
      <c r="L20" s="108"/>
      <c r="M20" s="108"/>
      <c r="N20" s="108"/>
      <c r="ET20" s="116"/>
      <c r="FC20" s="46"/>
      <c r="FD20" s="46"/>
      <c r="FE20" s="46"/>
      <c r="FF20" s="46"/>
    </row>
    <row r="21" spans="8:162" x14ac:dyDescent="0.2">
      <c r="L21" s="108"/>
      <c r="M21" s="108"/>
      <c r="N21" s="108"/>
      <c r="ET21" s="116"/>
      <c r="FC21" s="46"/>
      <c r="FD21" s="46"/>
      <c r="FE21" s="46"/>
      <c r="FF21" s="46"/>
    </row>
    <row r="22" spans="8:162" x14ac:dyDescent="0.2">
      <c r="L22" s="108"/>
      <c r="M22" s="108"/>
      <c r="N22" s="108"/>
      <c r="ET22" s="116"/>
      <c r="FC22" s="46"/>
      <c r="FD22" s="46"/>
      <c r="FE22" s="46"/>
      <c r="FF22" s="46"/>
    </row>
    <row r="23" spans="8:162" x14ac:dyDescent="0.2">
      <c r="L23" s="108"/>
      <c r="M23" s="108"/>
      <c r="N23" s="108"/>
      <c r="FC23" s="46"/>
      <c r="FD23" s="46"/>
      <c r="FE23" s="46"/>
      <c r="FF23" s="46"/>
    </row>
    <row r="24" spans="8:162" x14ac:dyDescent="0.2">
      <c r="L24" s="108"/>
      <c r="M24" s="108"/>
      <c r="N24" s="108"/>
      <c r="FC24" s="46"/>
      <c r="FD24" s="46"/>
      <c r="FE24" s="46"/>
      <c r="FF24" s="46"/>
    </row>
    <row r="25" spans="8:162" x14ac:dyDescent="0.2">
      <c r="L25" s="108"/>
      <c r="M25" s="108"/>
      <c r="N25" s="108"/>
      <c r="FC25" s="46"/>
      <c r="FD25" s="46"/>
      <c r="FE25" s="46"/>
      <c r="FF25" s="46"/>
    </row>
    <row r="26" spans="8:162" x14ac:dyDescent="0.2">
      <c r="L26" s="108"/>
      <c r="M26" s="108"/>
      <c r="N26" s="108"/>
      <c r="FC26" s="46"/>
      <c r="FD26" s="46"/>
      <c r="FE26" s="46"/>
      <c r="FF26" s="46"/>
    </row>
    <row r="27" spans="8:162" x14ac:dyDescent="0.2">
      <c r="L27" s="108"/>
      <c r="M27" s="108"/>
      <c r="N27" s="108"/>
      <c r="FC27" s="46"/>
      <c r="FD27" s="46"/>
      <c r="FE27" s="46"/>
      <c r="FF27" s="46"/>
    </row>
    <row r="28" spans="8:162" x14ac:dyDescent="0.2">
      <c r="L28" s="108"/>
      <c r="M28" s="108"/>
      <c r="N28" s="108"/>
      <c r="FC28" s="46"/>
      <c r="FD28" s="46"/>
      <c r="FE28" s="46"/>
      <c r="FF28" s="46"/>
    </row>
    <row r="29" spans="8:162" x14ac:dyDescent="0.2">
      <c r="L29" s="108"/>
      <c r="M29" s="108"/>
      <c r="N29" s="108"/>
      <c r="FC29" s="46"/>
      <c r="FD29" s="46"/>
      <c r="FE29" s="46"/>
      <c r="FF29" s="46"/>
    </row>
    <row r="30" spans="8:162" x14ac:dyDescent="0.2">
      <c r="L30" s="108"/>
      <c r="M30" s="108"/>
      <c r="N30" s="108"/>
      <c r="FC30" s="46"/>
      <c r="FD30" s="46"/>
      <c r="FE30" s="46"/>
      <c r="FF30" s="46"/>
    </row>
    <row r="31" spans="8:162" x14ac:dyDescent="0.2">
      <c r="L31" s="108"/>
      <c r="M31" s="108"/>
      <c r="N31" s="108"/>
      <c r="FC31" s="46"/>
      <c r="FD31" s="46"/>
      <c r="FE31" s="46"/>
      <c r="FF31" s="46"/>
    </row>
    <row r="32" spans="8:162" x14ac:dyDescent="0.2">
      <c r="L32" s="108"/>
      <c r="M32" s="108"/>
      <c r="N32" s="108"/>
      <c r="FC32" s="46"/>
      <c r="FD32" s="46"/>
      <c r="FE32" s="46"/>
      <c r="FF32" s="46"/>
    </row>
    <row r="33" spans="12:162" x14ac:dyDescent="0.2">
      <c r="L33" s="108"/>
      <c r="M33" s="108"/>
      <c r="N33" s="108"/>
      <c r="FC33" s="46"/>
      <c r="FD33" s="46"/>
      <c r="FE33" s="46"/>
      <c r="FF33" s="46"/>
    </row>
    <row r="34" spans="12:162" x14ac:dyDescent="0.2">
      <c r="L34" s="108"/>
      <c r="M34" s="108"/>
      <c r="N34" s="108"/>
      <c r="FC34" s="46"/>
      <c r="FD34" s="46"/>
      <c r="FE34" s="46"/>
      <c r="FF34" s="46"/>
    </row>
    <row r="35" spans="12:162" x14ac:dyDescent="0.2">
      <c r="L35" s="108"/>
      <c r="M35" s="108"/>
      <c r="N35" s="108"/>
    </row>
    <row r="36" spans="12:162" x14ac:dyDescent="0.2">
      <c r="L36" s="108"/>
      <c r="M36" s="108"/>
      <c r="N36" s="108"/>
    </row>
    <row r="37" spans="12:162" x14ac:dyDescent="0.2">
      <c r="L37" s="108"/>
      <c r="M37" s="108"/>
      <c r="N37" s="108"/>
    </row>
    <row r="38" spans="12:162" x14ac:dyDescent="0.2">
      <c r="L38" s="108"/>
      <c r="M38" s="108"/>
      <c r="N38" s="108"/>
    </row>
    <row r="39" spans="12:162" x14ac:dyDescent="0.2">
      <c r="L39" s="108"/>
      <c r="M39" s="108"/>
      <c r="N39" s="108"/>
    </row>
    <row r="40" spans="12:162" x14ac:dyDescent="0.2">
      <c r="L40" s="108"/>
      <c r="M40" s="108"/>
      <c r="N40" s="108"/>
    </row>
    <row r="41" spans="12:162" x14ac:dyDescent="0.2">
      <c r="L41" s="108"/>
      <c r="M41" s="108"/>
      <c r="N41" s="108"/>
    </row>
    <row r="42" spans="12:162" x14ac:dyDescent="0.2">
      <c r="L42" s="108"/>
      <c r="M42" s="108"/>
      <c r="N42" s="108"/>
    </row>
    <row r="43" spans="12:162" x14ac:dyDescent="0.2">
      <c r="L43" s="108"/>
      <c r="M43" s="108"/>
      <c r="N43" s="108"/>
    </row>
    <row r="44" spans="12:162" x14ac:dyDescent="0.2">
      <c r="L44" s="108"/>
      <c r="M44" s="108"/>
      <c r="N44" s="108"/>
    </row>
    <row r="45" spans="12:162" x14ac:dyDescent="0.2">
      <c r="L45" s="108"/>
      <c r="M45" s="108"/>
      <c r="N45" s="108"/>
    </row>
    <row r="46" spans="12:162" x14ac:dyDescent="0.2">
      <c r="L46" s="108"/>
      <c r="M46" s="108"/>
      <c r="N46" s="108"/>
    </row>
    <row r="47" spans="12:162" x14ac:dyDescent="0.2">
      <c r="L47" s="108"/>
      <c r="M47" s="108"/>
      <c r="N47" s="108"/>
    </row>
    <row r="48" spans="12:162" x14ac:dyDescent="0.2">
      <c r="L48" s="108"/>
      <c r="M48" s="108"/>
      <c r="N48" s="108"/>
    </row>
    <row r="49" spans="12:14" x14ac:dyDescent="0.2">
      <c r="L49" s="108"/>
      <c r="M49" s="108"/>
      <c r="N49" s="108"/>
    </row>
    <row r="50" spans="12:14" x14ac:dyDescent="0.2">
      <c r="L50" s="108"/>
      <c r="M50" s="108"/>
      <c r="N50" s="108"/>
    </row>
    <row r="51" spans="12:14" x14ac:dyDescent="0.2">
      <c r="L51" s="108"/>
      <c r="M51" s="108"/>
      <c r="N51" s="108"/>
    </row>
    <row r="52" spans="12:14" x14ac:dyDescent="0.2">
      <c r="L52" s="108"/>
      <c r="M52" s="108"/>
      <c r="N52" s="108"/>
    </row>
    <row r="53" spans="12:14" x14ac:dyDescent="0.2">
      <c r="L53" s="108"/>
      <c r="M53" s="108"/>
      <c r="N53" s="108"/>
    </row>
    <row r="54" spans="12:14" x14ac:dyDescent="0.2">
      <c r="L54" s="190"/>
      <c r="M54" s="190"/>
      <c r="N54" s="190"/>
    </row>
    <row r="55" spans="12:14" x14ac:dyDescent="0.2">
      <c r="L55" s="190"/>
      <c r="M55" s="190"/>
      <c r="N55" s="190"/>
    </row>
    <row r="56" spans="12:14" x14ac:dyDescent="0.2">
      <c r="L56" s="190"/>
      <c r="M56" s="190"/>
      <c r="N56" s="190"/>
    </row>
    <row r="57" spans="12:14" x14ac:dyDescent="0.2">
      <c r="L57" s="190"/>
      <c r="M57" s="190"/>
      <c r="N57" s="190"/>
    </row>
    <row r="58" spans="12:14" x14ac:dyDescent="0.2">
      <c r="L58" s="190"/>
      <c r="M58" s="190"/>
      <c r="N58" s="190"/>
    </row>
    <row r="59" spans="12:14" x14ac:dyDescent="0.2">
      <c r="L59" s="190"/>
      <c r="M59" s="190"/>
      <c r="N59" s="190"/>
    </row>
    <row r="60" spans="12:14" x14ac:dyDescent="0.2">
      <c r="L60" s="190"/>
      <c r="M60" s="190"/>
      <c r="N60" s="190"/>
    </row>
    <row r="61" spans="12:14" x14ac:dyDescent="0.2">
      <c r="L61" s="190"/>
      <c r="M61" s="190"/>
      <c r="N61" s="190"/>
    </row>
    <row r="62" spans="12:14" x14ac:dyDescent="0.2">
      <c r="L62" s="190"/>
      <c r="M62" s="190"/>
      <c r="N62" s="190"/>
    </row>
    <row r="63" spans="12:14" x14ac:dyDescent="0.2">
      <c r="L63" s="190"/>
      <c r="M63" s="190"/>
      <c r="N63" s="190"/>
    </row>
    <row r="64" spans="12:14" x14ac:dyDescent="0.2">
      <c r="L64" s="190"/>
      <c r="M64" s="190"/>
      <c r="N64" s="190"/>
    </row>
    <row r="65" spans="12:14" x14ac:dyDescent="0.2">
      <c r="L65" s="190"/>
      <c r="M65" s="190"/>
      <c r="N65" s="190"/>
    </row>
    <row r="66" spans="12:14" x14ac:dyDescent="0.2">
      <c r="L66" s="190"/>
      <c r="M66" s="190"/>
      <c r="N66" s="190"/>
    </row>
    <row r="67" spans="12:14" x14ac:dyDescent="0.2">
      <c r="L67" s="190"/>
      <c r="M67" s="190"/>
      <c r="N67" s="190"/>
    </row>
    <row r="68" spans="12:14" x14ac:dyDescent="0.2">
      <c r="L68" s="190"/>
      <c r="M68" s="190"/>
      <c r="N68" s="190"/>
    </row>
    <row r="69" spans="12:14" x14ac:dyDescent="0.2">
      <c r="L69" s="190"/>
      <c r="M69" s="190"/>
      <c r="N69" s="190"/>
    </row>
    <row r="70" spans="12:14" x14ac:dyDescent="0.2">
      <c r="L70" s="190"/>
      <c r="M70" s="190"/>
      <c r="N70" s="190"/>
    </row>
    <row r="71" spans="12:14" x14ac:dyDescent="0.2">
      <c r="L71" s="190"/>
      <c r="M71" s="190"/>
      <c r="N71" s="190"/>
    </row>
    <row r="72" spans="12:14" x14ac:dyDescent="0.2">
      <c r="L72" s="190"/>
      <c r="M72" s="190"/>
      <c r="N72" s="190"/>
    </row>
    <row r="73" spans="12:14" x14ac:dyDescent="0.2">
      <c r="L73" s="190"/>
      <c r="M73" s="190"/>
      <c r="N73" s="190"/>
    </row>
    <row r="74" spans="12:14" x14ac:dyDescent="0.2">
      <c r="L74" s="190"/>
      <c r="M74" s="190"/>
      <c r="N74" s="190"/>
    </row>
    <row r="75" spans="12:14" x14ac:dyDescent="0.2">
      <c r="L75" s="190"/>
      <c r="M75" s="190"/>
      <c r="N75" s="190"/>
    </row>
    <row r="76" spans="12:14" x14ac:dyDescent="0.2">
      <c r="L76" s="190"/>
      <c r="M76" s="190"/>
      <c r="N76" s="190"/>
    </row>
    <row r="77" spans="12:14" x14ac:dyDescent="0.2">
      <c r="L77" s="190"/>
      <c r="M77" s="190"/>
      <c r="N77" s="190"/>
    </row>
    <row r="78" spans="12:14" x14ac:dyDescent="0.2">
      <c r="L78" s="190"/>
      <c r="M78" s="190"/>
      <c r="N78" s="190"/>
    </row>
    <row r="79" spans="12:14" x14ac:dyDescent="0.2">
      <c r="L79" s="190"/>
      <c r="M79" s="190"/>
      <c r="N79" s="190"/>
    </row>
    <row r="80" spans="12:14" x14ac:dyDescent="0.2">
      <c r="L80" s="190"/>
      <c r="M80" s="190"/>
      <c r="N80" s="190"/>
    </row>
    <row r="81" spans="12:14" x14ac:dyDescent="0.2">
      <c r="L81" s="190"/>
      <c r="M81" s="190"/>
      <c r="N81" s="190"/>
    </row>
    <row r="82" spans="12:14" x14ac:dyDescent="0.2">
      <c r="L82" s="190"/>
      <c r="M82" s="190"/>
      <c r="N82" s="190"/>
    </row>
    <row r="83" spans="12:14" x14ac:dyDescent="0.2">
      <c r="L83" s="190"/>
      <c r="M83" s="190"/>
      <c r="N83" s="190"/>
    </row>
    <row r="84" spans="12:14" x14ac:dyDescent="0.2">
      <c r="L84" s="190"/>
      <c r="M84" s="190"/>
      <c r="N84" s="190"/>
    </row>
    <row r="85" spans="12:14" x14ac:dyDescent="0.2">
      <c r="L85" s="190"/>
      <c r="M85" s="190"/>
      <c r="N85" s="190"/>
    </row>
    <row r="86" spans="12:14" x14ac:dyDescent="0.2">
      <c r="L86" s="190"/>
      <c r="M86" s="190"/>
      <c r="N86" s="190"/>
    </row>
    <row r="87" spans="12:14" x14ac:dyDescent="0.2">
      <c r="L87" s="190"/>
      <c r="M87" s="190"/>
      <c r="N87" s="190"/>
    </row>
    <row r="88" spans="12:14" x14ac:dyDescent="0.2">
      <c r="L88" s="190"/>
      <c r="M88" s="190"/>
      <c r="N88" s="190"/>
    </row>
    <row r="89" spans="12:14" x14ac:dyDescent="0.2">
      <c r="L89" s="190"/>
      <c r="M89" s="190"/>
      <c r="N89" s="190"/>
    </row>
    <row r="90" spans="12:14" x14ac:dyDescent="0.2">
      <c r="L90" s="190"/>
      <c r="M90" s="190"/>
      <c r="N90" s="190"/>
    </row>
    <row r="91" spans="12:14" x14ac:dyDescent="0.2">
      <c r="L91" s="190"/>
      <c r="M91" s="190"/>
      <c r="N91" s="190"/>
    </row>
    <row r="92" spans="12:14" x14ac:dyDescent="0.2">
      <c r="L92" s="190"/>
      <c r="M92" s="190"/>
      <c r="N92" s="190"/>
    </row>
    <row r="93" spans="12:14" x14ac:dyDescent="0.2">
      <c r="L93" s="190"/>
      <c r="M93" s="190"/>
      <c r="N93" s="190"/>
    </row>
    <row r="94" spans="12:14" x14ac:dyDescent="0.2">
      <c r="L94" s="190"/>
      <c r="M94" s="190"/>
      <c r="N94" s="190"/>
    </row>
    <row r="95" spans="12:14" x14ac:dyDescent="0.2">
      <c r="L95" s="190"/>
      <c r="M95" s="190"/>
      <c r="N95" s="190"/>
    </row>
    <row r="96" spans="12:14" x14ac:dyDescent="0.2">
      <c r="L96" s="190"/>
      <c r="M96" s="190"/>
      <c r="N96" s="190"/>
    </row>
    <row r="97" spans="12:14" x14ac:dyDescent="0.2">
      <c r="L97" s="190"/>
      <c r="M97" s="190"/>
      <c r="N97" s="190"/>
    </row>
    <row r="98" spans="12:14" x14ac:dyDescent="0.2">
      <c r="L98" s="190"/>
      <c r="M98" s="190"/>
      <c r="N98" s="190"/>
    </row>
    <row r="99" spans="12:14" x14ac:dyDescent="0.2">
      <c r="L99" s="190"/>
      <c r="M99" s="190"/>
      <c r="N99" s="190"/>
    </row>
    <row r="100" spans="12:14" x14ac:dyDescent="0.2">
      <c r="L100" s="190"/>
      <c r="M100" s="190"/>
      <c r="N100" s="190"/>
    </row>
    <row r="101" spans="12:14" x14ac:dyDescent="0.2">
      <c r="L101" s="190"/>
      <c r="M101" s="190"/>
      <c r="N101" s="190"/>
    </row>
    <row r="102" spans="12:14" x14ac:dyDescent="0.2">
      <c r="L102" s="190"/>
      <c r="M102" s="190"/>
      <c r="N102" s="190"/>
    </row>
    <row r="103" spans="12:14" x14ac:dyDescent="0.2">
      <c r="L103" s="190"/>
      <c r="M103" s="190"/>
      <c r="N103" s="190"/>
    </row>
    <row r="104" spans="12:14" x14ac:dyDescent="0.2">
      <c r="L104" s="190"/>
      <c r="M104" s="190"/>
      <c r="N104" s="190"/>
    </row>
    <row r="105" spans="12:14" x14ac:dyDescent="0.2">
      <c r="L105" s="190"/>
      <c r="M105" s="190"/>
      <c r="N105" s="190"/>
    </row>
    <row r="106" spans="12:14" x14ac:dyDescent="0.2">
      <c r="L106" s="190"/>
      <c r="M106" s="190"/>
      <c r="N106" s="190"/>
    </row>
    <row r="107" spans="12:14" x14ac:dyDescent="0.2">
      <c r="L107" s="190"/>
      <c r="M107" s="190"/>
      <c r="N107" s="190"/>
    </row>
    <row r="108" spans="12:14" x14ac:dyDescent="0.2">
      <c r="L108" s="190"/>
      <c r="M108" s="190"/>
      <c r="N108" s="190"/>
    </row>
    <row r="109" spans="12:14" x14ac:dyDescent="0.2">
      <c r="L109" s="190"/>
      <c r="M109" s="190"/>
      <c r="N109" s="190"/>
    </row>
    <row r="110" spans="12:14" x14ac:dyDescent="0.2">
      <c r="L110" s="190"/>
      <c r="M110" s="190"/>
      <c r="N110" s="190"/>
    </row>
    <row r="111" spans="12:14" x14ac:dyDescent="0.2">
      <c r="L111" s="190"/>
      <c r="M111" s="190"/>
      <c r="N111" s="190"/>
    </row>
    <row r="112" spans="12:14" x14ac:dyDescent="0.2">
      <c r="L112" s="190"/>
      <c r="M112" s="190"/>
      <c r="N112" s="190"/>
    </row>
    <row r="113" spans="12:14" x14ac:dyDescent="0.2">
      <c r="L113" s="190"/>
      <c r="M113" s="190"/>
      <c r="N113" s="190"/>
    </row>
    <row r="114" spans="12:14" x14ac:dyDescent="0.2">
      <c r="L114" s="190"/>
      <c r="M114" s="190"/>
      <c r="N114" s="190"/>
    </row>
    <row r="115" spans="12:14" x14ac:dyDescent="0.2">
      <c r="L115" s="190"/>
      <c r="M115" s="190"/>
      <c r="N115" s="190"/>
    </row>
    <row r="116" spans="12:14" x14ac:dyDescent="0.2">
      <c r="L116" s="190"/>
      <c r="M116" s="190"/>
      <c r="N116" s="190"/>
    </row>
    <row r="117" spans="12:14" x14ac:dyDescent="0.2">
      <c r="L117" s="190"/>
      <c r="M117" s="190"/>
      <c r="N117" s="190"/>
    </row>
    <row r="118" spans="12:14" x14ac:dyDescent="0.2">
      <c r="L118" s="190"/>
      <c r="M118" s="190"/>
      <c r="N118" s="190"/>
    </row>
    <row r="119" spans="12:14" x14ac:dyDescent="0.2">
      <c r="L119" s="190"/>
      <c r="M119" s="190"/>
      <c r="N119" s="190"/>
    </row>
    <row r="120" spans="12:14" x14ac:dyDescent="0.2">
      <c r="L120" s="190"/>
      <c r="M120" s="190"/>
      <c r="N120" s="190"/>
    </row>
    <row r="121" spans="12:14" x14ac:dyDescent="0.2">
      <c r="L121" s="190"/>
      <c r="M121" s="190"/>
      <c r="N121" s="190"/>
    </row>
    <row r="122" spans="12:14" x14ac:dyDescent="0.2">
      <c r="L122" s="190"/>
      <c r="M122" s="190"/>
      <c r="N122" s="190"/>
    </row>
    <row r="123" spans="12:14" x14ac:dyDescent="0.2">
      <c r="L123" s="190"/>
      <c r="M123" s="190"/>
      <c r="N123" s="190"/>
    </row>
    <row r="124" spans="12:14" x14ac:dyDescent="0.2">
      <c r="L124" s="190"/>
      <c r="M124" s="190"/>
      <c r="N124" s="190"/>
    </row>
    <row r="125" spans="12:14" x14ac:dyDescent="0.2">
      <c r="L125" s="190"/>
      <c r="M125" s="190"/>
      <c r="N125" s="190"/>
    </row>
    <row r="126" spans="12:14" x14ac:dyDescent="0.2">
      <c r="L126" s="190"/>
      <c r="M126" s="190"/>
      <c r="N126" s="190"/>
    </row>
    <row r="127" spans="12:14" x14ac:dyDescent="0.2">
      <c r="L127" s="190"/>
      <c r="M127" s="190"/>
      <c r="N127" s="190"/>
    </row>
    <row r="128" spans="12:14" x14ac:dyDescent="0.2">
      <c r="L128" s="190"/>
      <c r="M128" s="190"/>
      <c r="N128" s="190"/>
    </row>
    <row r="129" spans="12:14" x14ac:dyDescent="0.2">
      <c r="L129" s="190"/>
      <c r="M129" s="190"/>
      <c r="N129" s="190"/>
    </row>
    <row r="130" spans="12:14" x14ac:dyDescent="0.2">
      <c r="L130" s="190"/>
      <c r="M130" s="190"/>
      <c r="N130" s="190"/>
    </row>
    <row r="131" spans="12:14" x14ac:dyDescent="0.2">
      <c r="L131" s="190"/>
      <c r="M131" s="190"/>
      <c r="N131" s="190"/>
    </row>
    <row r="132" spans="12:14" x14ac:dyDescent="0.2">
      <c r="L132" s="190"/>
      <c r="M132" s="190"/>
      <c r="N132" s="190"/>
    </row>
    <row r="133" spans="12:14" x14ac:dyDescent="0.2">
      <c r="L133" s="190"/>
      <c r="M133" s="190"/>
      <c r="N133" s="190"/>
    </row>
    <row r="134" spans="12:14" x14ac:dyDescent="0.2">
      <c r="L134" s="190"/>
      <c r="M134" s="190"/>
      <c r="N134" s="190"/>
    </row>
    <row r="135" spans="12:14" x14ac:dyDescent="0.2">
      <c r="L135" s="190"/>
      <c r="M135" s="190"/>
      <c r="N135" s="190"/>
    </row>
    <row r="136" spans="12:14" x14ac:dyDescent="0.2">
      <c r="L136" s="190"/>
      <c r="M136" s="190"/>
      <c r="N136" s="190"/>
    </row>
    <row r="137" spans="12:14" x14ac:dyDescent="0.2">
      <c r="L137" s="190"/>
      <c r="M137" s="190"/>
      <c r="N137" s="190"/>
    </row>
    <row r="138" spans="12:14" x14ac:dyDescent="0.2">
      <c r="L138" s="190"/>
      <c r="M138" s="190"/>
      <c r="N138" s="190"/>
    </row>
    <row r="139" spans="12:14" x14ac:dyDescent="0.2">
      <c r="L139" s="190"/>
      <c r="M139" s="190"/>
      <c r="N139" s="190"/>
    </row>
    <row r="140" spans="12:14" x14ac:dyDescent="0.2">
      <c r="L140" s="190"/>
      <c r="M140" s="190"/>
      <c r="N140" s="190"/>
    </row>
    <row r="141" spans="12:14" x14ac:dyDescent="0.2">
      <c r="L141" s="190"/>
      <c r="M141" s="190"/>
      <c r="N141" s="190"/>
    </row>
    <row r="142" spans="12:14" x14ac:dyDescent="0.2">
      <c r="L142" s="190"/>
      <c r="M142" s="190"/>
      <c r="N142" s="190"/>
    </row>
    <row r="143" spans="12:14" x14ac:dyDescent="0.2">
      <c r="L143" s="190"/>
      <c r="M143" s="190"/>
      <c r="N143" s="190"/>
    </row>
    <row r="144" spans="12:14" x14ac:dyDescent="0.2">
      <c r="L144" s="190"/>
      <c r="M144" s="190"/>
      <c r="N144" s="190"/>
    </row>
    <row r="145" spans="12:14" x14ac:dyDescent="0.2">
      <c r="L145" s="190"/>
      <c r="M145" s="190"/>
      <c r="N145" s="190"/>
    </row>
    <row r="146" spans="12:14" x14ac:dyDescent="0.2">
      <c r="L146" s="190"/>
      <c r="M146" s="190"/>
      <c r="N146" s="190"/>
    </row>
    <row r="147" spans="12:14" x14ac:dyDescent="0.2">
      <c r="L147" s="190"/>
      <c r="M147" s="190"/>
      <c r="N147" s="190"/>
    </row>
    <row r="148" spans="12:14" x14ac:dyDescent="0.2">
      <c r="L148" s="190"/>
      <c r="M148" s="190"/>
      <c r="N148" s="190"/>
    </row>
    <row r="149" spans="12:14" x14ac:dyDescent="0.2">
      <c r="L149" s="190"/>
      <c r="M149" s="190"/>
      <c r="N149" s="190"/>
    </row>
    <row r="150" spans="12:14" x14ac:dyDescent="0.2">
      <c r="L150" s="190"/>
      <c r="M150" s="190"/>
      <c r="N150" s="190"/>
    </row>
    <row r="151" spans="12:14" x14ac:dyDescent="0.2">
      <c r="L151" s="190"/>
      <c r="M151" s="190"/>
      <c r="N151" s="190"/>
    </row>
    <row r="152" spans="12:14" x14ac:dyDescent="0.2">
      <c r="L152" s="190"/>
      <c r="M152" s="190"/>
      <c r="N152" s="190"/>
    </row>
    <row r="153" spans="12:14" x14ac:dyDescent="0.2">
      <c r="L153" s="190"/>
      <c r="M153" s="190"/>
      <c r="N153" s="190"/>
    </row>
    <row r="154" spans="12:14" x14ac:dyDescent="0.2">
      <c r="L154" s="190"/>
      <c r="M154" s="190"/>
      <c r="N154" s="190"/>
    </row>
    <row r="155" spans="12:14" x14ac:dyDescent="0.2">
      <c r="L155" s="190"/>
      <c r="M155" s="190"/>
      <c r="N155" s="190"/>
    </row>
    <row r="156" spans="12:14" x14ac:dyDescent="0.2">
      <c r="L156" s="190"/>
      <c r="M156" s="190"/>
      <c r="N156" s="190"/>
    </row>
    <row r="157" spans="12:14" x14ac:dyDescent="0.2">
      <c r="L157" s="190"/>
      <c r="M157" s="190"/>
      <c r="N157" s="190"/>
    </row>
    <row r="158" spans="12:14" x14ac:dyDescent="0.2">
      <c r="L158" s="190"/>
      <c r="M158" s="190"/>
      <c r="N158" s="190"/>
    </row>
    <row r="159" spans="12:14" x14ac:dyDescent="0.2">
      <c r="L159" s="190"/>
      <c r="M159" s="190"/>
      <c r="N159" s="190"/>
    </row>
    <row r="160" spans="12:14" x14ac:dyDescent="0.2">
      <c r="L160" s="190"/>
      <c r="M160" s="190"/>
      <c r="N160" s="190"/>
    </row>
    <row r="161" spans="12:14" x14ac:dyDescent="0.2">
      <c r="L161" s="190"/>
      <c r="M161" s="190"/>
      <c r="N161" s="190"/>
    </row>
    <row r="162" spans="12:14" x14ac:dyDescent="0.2">
      <c r="L162" s="190"/>
      <c r="M162" s="190"/>
      <c r="N162" s="190"/>
    </row>
    <row r="163" spans="12:14" x14ac:dyDescent="0.2">
      <c r="L163" s="190"/>
      <c r="M163" s="190"/>
      <c r="N163" s="190"/>
    </row>
    <row r="164" spans="12:14" x14ac:dyDescent="0.2">
      <c r="L164" s="190"/>
      <c r="M164" s="190"/>
      <c r="N164" s="190"/>
    </row>
    <row r="165" spans="12:14" x14ac:dyDescent="0.2">
      <c r="L165" s="190"/>
      <c r="M165" s="190"/>
      <c r="N165" s="190"/>
    </row>
    <row r="166" spans="12:14" x14ac:dyDescent="0.2">
      <c r="L166" s="190"/>
      <c r="M166" s="190"/>
      <c r="N166" s="190"/>
    </row>
    <row r="167" spans="12:14" x14ac:dyDescent="0.2">
      <c r="L167" s="190"/>
      <c r="M167" s="190"/>
      <c r="N167" s="190"/>
    </row>
    <row r="168" spans="12:14" x14ac:dyDescent="0.2">
      <c r="L168" s="190"/>
      <c r="M168" s="190"/>
      <c r="N168" s="190"/>
    </row>
    <row r="169" spans="12:14" x14ac:dyDescent="0.2">
      <c r="L169" s="190"/>
      <c r="M169" s="190"/>
      <c r="N169" s="190"/>
    </row>
    <row r="170" spans="12:14" x14ac:dyDescent="0.2">
      <c r="L170" s="190"/>
      <c r="M170" s="190"/>
      <c r="N170" s="190"/>
    </row>
    <row r="171" spans="12:14" x14ac:dyDescent="0.2">
      <c r="L171" s="190"/>
      <c r="M171" s="190"/>
      <c r="N171" s="190"/>
    </row>
    <row r="172" spans="12:14" x14ac:dyDescent="0.2">
      <c r="L172" s="190"/>
      <c r="M172" s="190"/>
      <c r="N172" s="190"/>
    </row>
    <row r="173" spans="12:14" x14ac:dyDescent="0.2">
      <c r="L173" s="190"/>
      <c r="M173" s="190"/>
      <c r="N173" s="190"/>
    </row>
    <row r="174" spans="12:14" x14ac:dyDescent="0.2">
      <c r="L174" s="190"/>
      <c r="M174" s="190"/>
      <c r="N174" s="190"/>
    </row>
    <row r="175" spans="12:14" x14ac:dyDescent="0.2">
      <c r="L175" s="190"/>
      <c r="M175" s="190"/>
      <c r="N175" s="190"/>
    </row>
    <row r="176" spans="12:14" x14ac:dyDescent="0.2">
      <c r="L176" s="190"/>
      <c r="M176" s="190"/>
      <c r="N176" s="190"/>
    </row>
    <row r="177" spans="12:14" x14ac:dyDescent="0.2">
      <c r="L177" s="190"/>
      <c r="M177" s="190"/>
      <c r="N177" s="190"/>
    </row>
    <row r="178" spans="12:14" x14ac:dyDescent="0.2">
      <c r="L178" s="190"/>
      <c r="M178" s="190"/>
      <c r="N178" s="190"/>
    </row>
    <row r="179" spans="12:14" x14ac:dyDescent="0.2">
      <c r="L179" s="190"/>
      <c r="M179" s="190"/>
      <c r="N179" s="190"/>
    </row>
    <row r="180" spans="12:14" x14ac:dyDescent="0.2">
      <c r="L180" s="190"/>
      <c r="M180" s="190"/>
      <c r="N180" s="190"/>
    </row>
    <row r="181" spans="12:14" x14ac:dyDescent="0.2">
      <c r="L181" s="190"/>
      <c r="M181" s="190"/>
      <c r="N181" s="190"/>
    </row>
    <row r="182" spans="12:14" x14ac:dyDescent="0.2">
      <c r="L182" s="190"/>
      <c r="M182" s="190"/>
      <c r="N182" s="190"/>
    </row>
    <row r="183" spans="12:14" x14ac:dyDescent="0.2">
      <c r="L183" s="190"/>
      <c r="M183" s="190"/>
      <c r="N183" s="190"/>
    </row>
    <row r="184" spans="12:14" x14ac:dyDescent="0.2">
      <c r="L184" s="190"/>
      <c r="M184" s="190"/>
      <c r="N184" s="190"/>
    </row>
    <row r="185" spans="12:14" x14ac:dyDescent="0.2">
      <c r="L185" s="190"/>
      <c r="M185" s="190"/>
      <c r="N185" s="190"/>
    </row>
    <row r="186" spans="12:14" x14ac:dyDescent="0.2">
      <c r="L186" s="190"/>
      <c r="M186" s="190"/>
      <c r="N186" s="190"/>
    </row>
    <row r="187" spans="12:14" x14ac:dyDescent="0.2">
      <c r="L187" s="190"/>
      <c r="M187" s="190"/>
      <c r="N187" s="190"/>
    </row>
    <row r="188" spans="12:14" x14ac:dyDescent="0.2">
      <c r="L188" s="190"/>
      <c r="M188" s="190"/>
      <c r="N188" s="190"/>
    </row>
    <row r="189" spans="12:14" x14ac:dyDescent="0.2">
      <c r="L189" s="190"/>
      <c r="M189" s="190"/>
      <c r="N189" s="190"/>
    </row>
    <row r="190" spans="12:14" x14ac:dyDescent="0.2">
      <c r="L190" s="190"/>
      <c r="M190" s="190"/>
      <c r="N190" s="190"/>
    </row>
    <row r="191" spans="12:14" x14ac:dyDescent="0.2">
      <c r="L191" s="190"/>
      <c r="M191" s="190"/>
      <c r="N191" s="190"/>
    </row>
    <row r="192" spans="12:14" x14ac:dyDescent="0.2">
      <c r="L192" s="190"/>
      <c r="M192" s="190"/>
      <c r="N192" s="190"/>
    </row>
    <row r="193" spans="12:14" x14ac:dyDescent="0.2">
      <c r="L193" s="190"/>
      <c r="M193" s="190"/>
      <c r="N193" s="190"/>
    </row>
    <row r="194" spans="12:14" x14ac:dyDescent="0.2">
      <c r="L194" s="190"/>
      <c r="M194" s="190"/>
      <c r="N194" s="190"/>
    </row>
    <row r="195" spans="12:14" x14ac:dyDescent="0.2">
      <c r="L195" s="190"/>
      <c r="M195" s="190"/>
      <c r="N195" s="190"/>
    </row>
    <row r="196" spans="12:14" x14ac:dyDescent="0.2">
      <c r="L196" s="190"/>
      <c r="M196" s="190"/>
      <c r="N196" s="190"/>
    </row>
    <row r="197" spans="12:14" x14ac:dyDescent="0.2">
      <c r="L197" s="190"/>
      <c r="M197" s="190"/>
      <c r="N197" s="190"/>
    </row>
    <row r="198" spans="12:14" x14ac:dyDescent="0.2">
      <c r="L198" s="190"/>
      <c r="M198" s="190"/>
      <c r="N198" s="190"/>
    </row>
    <row r="199" spans="12:14" x14ac:dyDescent="0.2">
      <c r="L199" s="190"/>
      <c r="M199" s="190"/>
      <c r="N199" s="190"/>
    </row>
    <row r="200" spans="12:14" x14ac:dyDescent="0.2">
      <c r="L200" s="190"/>
      <c r="M200" s="190"/>
      <c r="N200" s="190"/>
    </row>
    <row r="201" spans="12:14" x14ac:dyDescent="0.2">
      <c r="L201" s="190"/>
      <c r="M201" s="190"/>
      <c r="N201" s="190"/>
    </row>
    <row r="202" spans="12:14" x14ac:dyDescent="0.2">
      <c r="L202" s="190"/>
      <c r="M202" s="190"/>
      <c r="N202" s="190"/>
    </row>
    <row r="203" spans="12:14" x14ac:dyDescent="0.2">
      <c r="L203" s="190"/>
      <c r="M203" s="190"/>
      <c r="N203" s="190"/>
    </row>
    <row r="204" spans="12:14" x14ac:dyDescent="0.2">
      <c r="L204" s="190"/>
      <c r="M204" s="190"/>
      <c r="N204" s="190"/>
    </row>
    <row r="205" spans="12:14" x14ac:dyDescent="0.2">
      <c r="L205" s="190"/>
      <c r="M205" s="190"/>
      <c r="N205" s="190"/>
    </row>
    <row r="206" spans="12:14" x14ac:dyDescent="0.2">
      <c r="L206" s="190"/>
      <c r="M206" s="190"/>
      <c r="N206" s="190"/>
    </row>
    <row r="207" spans="12:14" x14ac:dyDescent="0.2">
      <c r="L207" s="190"/>
      <c r="M207" s="190"/>
      <c r="N207" s="190"/>
    </row>
    <row r="208" spans="12:14" x14ac:dyDescent="0.2">
      <c r="L208" s="190"/>
      <c r="M208" s="190"/>
      <c r="N208" s="190"/>
    </row>
    <row r="209" spans="12:14" x14ac:dyDescent="0.2">
      <c r="L209" s="190"/>
      <c r="M209" s="190"/>
      <c r="N209" s="190"/>
    </row>
    <row r="210" spans="12:14" x14ac:dyDescent="0.2">
      <c r="L210" s="190"/>
      <c r="M210" s="190"/>
      <c r="N210" s="190"/>
    </row>
    <row r="211" spans="12:14" x14ac:dyDescent="0.2">
      <c r="L211" s="190"/>
      <c r="M211" s="190"/>
      <c r="N211" s="190"/>
    </row>
    <row r="212" spans="12:14" x14ac:dyDescent="0.2">
      <c r="L212" s="190"/>
      <c r="M212" s="190"/>
      <c r="N212" s="190"/>
    </row>
    <row r="213" spans="12:14" x14ac:dyDescent="0.2">
      <c r="L213" s="190"/>
      <c r="M213" s="190"/>
      <c r="N213" s="190"/>
    </row>
    <row r="214" spans="12:14" x14ac:dyDescent="0.2">
      <c r="L214" s="190"/>
      <c r="M214" s="190"/>
      <c r="N214" s="190"/>
    </row>
    <row r="215" spans="12:14" x14ac:dyDescent="0.2">
      <c r="L215" s="190"/>
      <c r="M215" s="190"/>
      <c r="N215" s="190"/>
    </row>
    <row r="216" spans="12:14" x14ac:dyDescent="0.2">
      <c r="L216" s="190"/>
      <c r="M216" s="190"/>
      <c r="N216" s="190"/>
    </row>
    <row r="217" spans="12:14" x14ac:dyDescent="0.2">
      <c r="L217" s="190"/>
      <c r="M217" s="190"/>
      <c r="N217" s="190"/>
    </row>
    <row r="218" spans="12:14" x14ac:dyDescent="0.2">
      <c r="L218" s="190"/>
      <c r="M218" s="190"/>
      <c r="N218" s="190"/>
    </row>
    <row r="219" spans="12:14" x14ac:dyDescent="0.2">
      <c r="L219" s="190"/>
      <c r="M219" s="190"/>
      <c r="N219" s="190"/>
    </row>
    <row r="220" spans="12:14" x14ac:dyDescent="0.2">
      <c r="L220" s="190"/>
      <c r="M220" s="190"/>
      <c r="N220" s="190"/>
    </row>
    <row r="221" spans="12:14" x14ac:dyDescent="0.2">
      <c r="L221" s="190"/>
      <c r="M221" s="190"/>
      <c r="N221" s="190"/>
    </row>
    <row r="222" spans="12:14" x14ac:dyDescent="0.2">
      <c r="L222" s="190"/>
      <c r="M222" s="190"/>
      <c r="N222" s="190"/>
    </row>
    <row r="223" spans="12:14" x14ac:dyDescent="0.2">
      <c r="L223" s="190"/>
      <c r="M223" s="190"/>
      <c r="N223" s="190"/>
    </row>
    <row r="224" spans="12:14" x14ac:dyDescent="0.2">
      <c r="L224" s="190"/>
      <c r="M224" s="190"/>
      <c r="N224" s="190"/>
    </row>
    <row r="225" spans="12:14" x14ac:dyDescent="0.2">
      <c r="L225" s="190"/>
      <c r="M225" s="190"/>
      <c r="N225" s="190"/>
    </row>
    <row r="226" spans="12:14" x14ac:dyDescent="0.2">
      <c r="L226" s="190"/>
      <c r="M226" s="190"/>
      <c r="N226" s="190"/>
    </row>
    <row r="227" spans="12:14" x14ac:dyDescent="0.2">
      <c r="L227" s="190"/>
      <c r="M227" s="190"/>
      <c r="N227" s="190"/>
    </row>
    <row r="228" spans="12:14" x14ac:dyDescent="0.2">
      <c r="L228" s="190"/>
      <c r="M228" s="190"/>
      <c r="N228" s="190"/>
    </row>
    <row r="229" spans="12:14" x14ac:dyDescent="0.2">
      <c r="L229" s="190"/>
      <c r="M229" s="190"/>
      <c r="N229" s="190"/>
    </row>
    <row r="230" spans="12:14" x14ac:dyDescent="0.2">
      <c r="L230" s="190"/>
      <c r="M230" s="190"/>
      <c r="N230" s="190"/>
    </row>
    <row r="231" spans="12:14" x14ac:dyDescent="0.2">
      <c r="L231" s="190"/>
      <c r="M231" s="190"/>
      <c r="N231" s="190"/>
    </row>
    <row r="232" spans="12:14" x14ac:dyDescent="0.2">
      <c r="L232" s="190"/>
      <c r="M232" s="190"/>
      <c r="N232" s="190"/>
    </row>
    <row r="233" spans="12:14" x14ac:dyDescent="0.2">
      <c r="L233" s="190"/>
      <c r="M233" s="190"/>
      <c r="N233" s="190"/>
    </row>
    <row r="234" spans="12:14" x14ac:dyDescent="0.2">
      <c r="L234" s="190"/>
      <c r="M234" s="190"/>
      <c r="N234" s="190"/>
    </row>
    <row r="235" spans="12:14" x14ac:dyDescent="0.2">
      <c r="L235" s="190"/>
      <c r="M235" s="190"/>
      <c r="N235" s="190"/>
    </row>
    <row r="236" spans="12:14" x14ac:dyDescent="0.2">
      <c r="L236" s="190"/>
      <c r="M236" s="190"/>
      <c r="N236" s="190"/>
    </row>
    <row r="237" spans="12:14" x14ac:dyDescent="0.2">
      <c r="L237" s="190"/>
      <c r="M237" s="190"/>
      <c r="N237" s="190"/>
    </row>
    <row r="238" spans="12:14" x14ac:dyDescent="0.2">
      <c r="L238" s="190"/>
      <c r="M238" s="190"/>
      <c r="N238" s="190"/>
    </row>
    <row r="239" spans="12:14" x14ac:dyDescent="0.2">
      <c r="L239" s="190"/>
      <c r="M239" s="190"/>
      <c r="N239" s="190"/>
    </row>
    <row r="240" spans="12:14" x14ac:dyDescent="0.2">
      <c r="L240" s="190"/>
      <c r="M240" s="190"/>
      <c r="N240" s="190"/>
    </row>
    <row r="241" spans="12:14" x14ac:dyDescent="0.2">
      <c r="L241" s="190"/>
      <c r="M241" s="190"/>
      <c r="N241" s="190"/>
    </row>
    <row r="242" spans="12:14" x14ac:dyDescent="0.2">
      <c r="L242" s="190"/>
      <c r="M242" s="190"/>
      <c r="N242" s="190"/>
    </row>
    <row r="243" spans="12:14" x14ac:dyDescent="0.2">
      <c r="L243" s="190"/>
      <c r="M243" s="190"/>
      <c r="N243" s="190"/>
    </row>
    <row r="244" spans="12:14" x14ac:dyDescent="0.2">
      <c r="L244" s="190"/>
      <c r="M244" s="190"/>
      <c r="N244" s="190"/>
    </row>
    <row r="245" spans="12:14" x14ac:dyDescent="0.2">
      <c r="L245" s="190"/>
      <c r="M245" s="190"/>
      <c r="N245" s="190"/>
    </row>
    <row r="246" spans="12:14" x14ac:dyDescent="0.2">
      <c r="L246" s="190"/>
      <c r="M246" s="190"/>
      <c r="N246" s="190"/>
    </row>
    <row r="247" spans="12:14" x14ac:dyDescent="0.2">
      <c r="L247" s="190"/>
      <c r="M247" s="190"/>
      <c r="N247" s="190"/>
    </row>
    <row r="248" spans="12:14" x14ac:dyDescent="0.2">
      <c r="L248" s="190"/>
      <c r="M248" s="190"/>
      <c r="N248" s="190"/>
    </row>
    <row r="249" spans="12:14" x14ac:dyDescent="0.2">
      <c r="L249" s="190"/>
      <c r="M249" s="190"/>
      <c r="N249" s="190"/>
    </row>
    <row r="250" spans="12:14" x14ac:dyDescent="0.2">
      <c r="L250" s="190"/>
      <c r="M250" s="190"/>
      <c r="N250" s="190"/>
    </row>
    <row r="251" spans="12:14" x14ac:dyDescent="0.2">
      <c r="L251" s="190"/>
      <c r="M251" s="190"/>
      <c r="N251" s="190"/>
    </row>
    <row r="252" spans="12:14" x14ac:dyDescent="0.2">
      <c r="L252" s="190"/>
      <c r="M252" s="190"/>
      <c r="N252" s="190"/>
    </row>
    <row r="253" spans="12:14" x14ac:dyDescent="0.2">
      <c r="L253" s="190"/>
      <c r="M253" s="190"/>
      <c r="N253" s="190"/>
    </row>
    <row r="254" spans="12:14" x14ac:dyDescent="0.2">
      <c r="L254" s="190"/>
      <c r="M254" s="190"/>
      <c r="N254" s="190"/>
    </row>
    <row r="255" spans="12:14" x14ac:dyDescent="0.2">
      <c r="L255" s="190"/>
      <c r="M255" s="190"/>
      <c r="N255" s="190"/>
    </row>
    <row r="256" spans="12:14" x14ac:dyDescent="0.2">
      <c r="L256" s="190"/>
      <c r="M256" s="190"/>
      <c r="N256" s="190"/>
    </row>
    <row r="257" spans="12:14" x14ac:dyDescent="0.2">
      <c r="L257" s="190"/>
      <c r="M257" s="190"/>
      <c r="N257" s="190"/>
    </row>
    <row r="258" spans="12:14" x14ac:dyDescent="0.2">
      <c r="L258" s="190"/>
      <c r="M258" s="190"/>
      <c r="N258" s="190"/>
    </row>
    <row r="259" spans="12:14" x14ac:dyDescent="0.2">
      <c r="L259" s="190"/>
      <c r="M259" s="190"/>
      <c r="N259" s="190"/>
    </row>
    <row r="260" spans="12:14" x14ac:dyDescent="0.2">
      <c r="L260" s="190"/>
      <c r="M260" s="190"/>
      <c r="N260" s="190"/>
    </row>
    <row r="261" spans="12:14" x14ac:dyDescent="0.2">
      <c r="L261" s="190"/>
      <c r="M261" s="190"/>
      <c r="N261" s="190"/>
    </row>
    <row r="262" spans="12:14" x14ac:dyDescent="0.2">
      <c r="L262" s="190"/>
      <c r="M262" s="190"/>
      <c r="N262" s="190"/>
    </row>
    <row r="263" spans="12:14" x14ac:dyDescent="0.2">
      <c r="L263" s="190"/>
      <c r="M263" s="190"/>
      <c r="N263" s="190"/>
    </row>
    <row r="264" spans="12:14" x14ac:dyDescent="0.2">
      <c r="L264" s="190"/>
      <c r="M264" s="190"/>
      <c r="N264" s="190"/>
    </row>
    <row r="265" spans="12:14" x14ac:dyDescent="0.2">
      <c r="L265" s="190"/>
      <c r="M265" s="190"/>
      <c r="N265" s="190"/>
    </row>
    <row r="266" spans="12:14" x14ac:dyDescent="0.2">
      <c r="L266" s="190"/>
      <c r="M266" s="190"/>
      <c r="N266" s="190"/>
    </row>
    <row r="267" spans="12:14" x14ac:dyDescent="0.2">
      <c r="L267" s="190"/>
      <c r="M267" s="190"/>
      <c r="N267" s="190"/>
    </row>
    <row r="268" spans="12:14" x14ac:dyDescent="0.2">
      <c r="L268" s="190"/>
      <c r="M268" s="190"/>
      <c r="N268" s="190"/>
    </row>
    <row r="269" spans="12:14" x14ac:dyDescent="0.2">
      <c r="L269" s="190"/>
      <c r="M269" s="190"/>
      <c r="N269" s="190"/>
    </row>
    <row r="270" spans="12:14" x14ac:dyDescent="0.2">
      <c r="L270" s="190"/>
      <c r="M270" s="190"/>
      <c r="N270" s="190"/>
    </row>
    <row r="271" spans="12:14" x14ac:dyDescent="0.2">
      <c r="L271" s="190"/>
      <c r="M271" s="190"/>
      <c r="N271" s="190"/>
    </row>
    <row r="272" spans="12:14" x14ac:dyDescent="0.2">
      <c r="L272" s="190"/>
      <c r="M272" s="190"/>
      <c r="N272" s="190"/>
    </row>
    <row r="273" spans="12:14" x14ac:dyDescent="0.2">
      <c r="L273" s="190"/>
      <c r="M273" s="190"/>
      <c r="N273" s="190"/>
    </row>
    <row r="274" spans="12:14" x14ac:dyDescent="0.2">
      <c r="L274" s="190"/>
      <c r="M274" s="190"/>
      <c r="N274" s="190"/>
    </row>
    <row r="275" spans="12:14" x14ac:dyDescent="0.2">
      <c r="L275" s="190"/>
      <c r="M275" s="190"/>
      <c r="N275" s="190"/>
    </row>
    <row r="276" spans="12:14" x14ac:dyDescent="0.2">
      <c r="L276" s="190"/>
      <c r="M276" s="190"/>
      <c r="N276" s="190"/>
    </row>
    <row r="277" spans="12:14" x14ac:dyDescent="0.2">
      <c r="L277" s="190"/>
      <c r="M277" s="190"/>
      <c r="N277" s="190"/>
    </row>
    <row r="278" spans="12:14" x14ac:dyDescent="0.2">
      <c r="L278" s="190"/>
      <c r="M278" s="190"/>
      <c r="N278" s="190"/>
    </row>
    <row r="279" spans="12:14" x14ac:dyDescent="0.2">
      <c r="L279" s="190"/>
      <c r="M279" s="190"/>
      <c r="N279" s="190"/>
    </row>
    <row r="280" spans="12:14" x14ac:dyDescent="0.2">
      <c r="L280" s="190"/>
      <c r="M280" s="190"/>
      <c r="N280" s="190"/>
    </row>
    <row r="281" spans="12:14" x14ac:dyDescent="0.2">
      <c r="L281" s="190"/>
      <c r="M281" s="190"/>
      <c r="N281" s="190"/>
    </row>
    <row r="282" spans="12:14" x14ac:dyDescent="0.2">
      <c r="L282" s="190"/>
      <c r="M282" s="190"/>
      <c r="N282" s="190"/>
    </row>
    <row r="283" spans="12:14" x14ac:dyDescent="0.2">
      <c r="L283" s="190"/>
      <c r="M283" s="190"/>
      <c r="N283" s="190"/>
    </row>
    <row r="284" spans="12:14" x14ac:dyDescent="0.2">
      <c r="L284" s="190"/>
      <c r="M284" s="190"/>
      <c r="N284" s="190"/>
    </row>
    <row r="285" spans="12:14" x14ac:dyDescent="0.2">
      <c r="L285" s="190"/>
      <c r="M285" s="190"/>
      <c r="N285" s="190"/>
    </row>
    <row r="286" spans="12:14" x14ac:dyDescent="0.2">
      <c r="L286" s="190"/>
      <c r="M286" s="190"/>
      <c r="N286" s="190"/>
    </row>
    <row r="287" spans="12:14" x14ac:dyDescent="0.2">
      <c r="L287" s="190"/>
      <c r="M287" s="190"/>
      <c r="N287" s="190"/>
    </row>
    <row r="288" spans="12:14" x14ac:dyDescent="0.2">
      <c r="L288" s="190"/>
      <c r="M288" s="190"/>
      <c r="N288" s="190"/>
    </row>
    <row r="289" spans="12:14" x14ac:dyDescent="0.2">
      <c r="L289" s="190"/>
      <c r="M289" s="190"/>
      <c r="N289" s="190"/>
    </row>
    <row r="290" spans="12:14" x14ac:dyDescent="0.2">
      <c r="L290" s="190"/>
      <c r="M290" s="190"/>
      <c r="N290" s="190"/>
    </row>
    <row r="291" spans="12:14" x14ac:dyDescent="0.2">
      <c r="L291" s="190"/>
      <c r="M291" s="190"/>
      <c r="N291" s="190"/>
    </row>
    <row r="292" spans="12:14" x14ac:dyDescent="0.2">
      <c r="L292" s="190"/>
      <c r="M292" s="190"/>
      <c r="N292" s="190"/>
    </row>
    <row r="293" spans="12:14" x14ac:dyDescent="0.2">
      <c r="L293" s="190"/>
      <c r="M293" s="190"/>
      <c r="N293" s="190"/>
    </row>
    <row r="294" spans="12:14" x14ac:dyDescent="0.2">
      <c r="L294" s="190"/>
      <c r="M294" s="190"/>
      <c r="N294" s="190"/>
    </row>
    <row r="295" spans="12:14" x14ac:dyDescent="0.2">
      <c r="L295" s="190"/>
      <c r="M295" s="190"/>
      <c r="N295" s="190"/>
    </row>
    <row r="296" spans="12:14" x14ac:dyDescent="0.2">
      <c r="L296" s="190"/>
      <c r="M296" s="190"/>
      <c r="N296" s="190"/>
    </row>
    <row r="297" spans="12:14" x14ac:dyDescent="0.2">
      <c r="L297" s="190"/>
      <c r="M297" s="190"/>
      <c r="N297" s="190"/>
    </row>
    <row r="298" spans="12:14" x14ac:dyDescent="0.2">
      <c r="L298" s="190"/>
      <c r="M298" s="190"/>
      <c r="N298" s="190"/>
    </row>
    <row r="299" spans="12:14" x14ac:dyDescent="0.2">
      <c r="L299" s="190"/>
      <c r="M299" s="190"/>
      <c r="N299" s="190"/>
    </row>
    <row r="300" spans="12:14" x14ac:dyDescent="0.2">
      <c r="L300" s="190"/>
      <c r="M300" s="190"/>
      <c r="N300" s="190"/>
    </row>
    <row r="301" spans="12:14" x14ac:dyDescent="0.2">
      <c r="L301" s="190"/>
      <c r="M301" s="190"/>
      <c r="N301" s="190"/>
    </row>
    <row r="302" spans="12:14" x14ac:dyDescent="0.2">
      <c r="L302" s="190"/>
      <c r="M302" s="190"/>
      <c r="N302" s="190"/>
    </row>
    <row r="303" spans="12:14" x14ac:dyDescent="0.2">
      <c r="L303" s="190"/>
      <c r="M303" s="190"/>
      <c r="N303" s="190"/>
    </row>
    <row r="304" spans="12:14" x14ac:dyDescent="0.2">
      <c r="L304" s="190"/>
      <c r="M304" s="190"/>
      <c r="N304" s="190"/>
    </row>
    <row r="305" spans="12:14" x14ac:dyDescent="0.2">
      <c r="L305" s="190"/>
      <c r="M305" s="190"/>
      <c r="N305" s="190"/>
    </row>
    <row r="306" spans="12:14" x14ac:dyDescent="0.2">
      <c r="L306" s="190"/>
      <c r="M306" s="190"/>
      <c r="N306" s="190"/>
    </row>
    <row r="307" spans="12:14" x14ac:dyDescent="0.2">
      <c r="L307" s="190"/>
      <c r="M307" s="190"/>
      <c r="N307" s="190"/>
    </row>
    <row r="308" spans="12:14" x14ac:dyDescent="0.2">
      <c r="L308" s="190"/>
      <c r="M308" s="190"/>
      <c r="N308" s="190"/>
    </row>
    <row r="309" spans="12:14" x14ac:dyDescent="0.2">
      <c r="L309" s="190"/>
      <c r="M309" s="190"/>
      <c r="N309" s="190"/>
    </row>
    <row r="310" spans="12:14" x14ac:dyDescent="0.2">
      <c r="L310" s="190"/>
      <c r="M310" s="190"/>
      <c r="N310" s="190"/>
    </row>
    <row r="311" spans="12:14" x14ac:dyDescent="0.2">
      <c r="L311" s="190"/>
      <c r="M311" s="190"/>
      <c r="N311" s="190"/>
    </row>
    <row r="312" spans="12:14" x14ac:dyDescent="0.2">
      <c r="L312" s="190"/>
      <c r="M312" s="190"/>
      <c r="N312" s="190"/>
    </row>
    <row r="313" spans="12:14" x14ac:dyDescent="0.2">
      <c r="L313" s="190"/>
      <c r="M313" s="190"/>
      <c r="N313" s="190"/>
    </row>
    <row r="314" spans="12:14" x14ac:dyDescent="0.2">
      <c r="L314" s="190"/>
      <c r="M314" s="190"/>
      <c r="N314" s="190"/>
    </row>
    <row r="315" spans="12:14" x14ac:dyDescent="0.2">
      <c r="L315" s="190"/>
      <c r="M315" s="190"/>
      <c r="N315" s="190"/>
    </row>
    <row r="316" spans="12:14" x14ac:dyDescent="0.2">
      <c r="L316" s="190"/>
      <c r="M316" s="190"/>
      <c r="N316" s="190"/>
    </row>
    <row r="317" spans="12:14" x14ac:dyDescent="0.2">
      <c r="L317" s="190"/>
      <c r="M317" s="190"/>
      <c r="N317" s="190"/>
    </row>
    <row r="318" spans="12:14" x14ac:dyDescent="0.2">
      <c r="L318" s="190"/>
      <c r="M318" s="190"/>
      <c r="N318" s="190"/>
    </row>
    <row r="319" spans="12:14" x14ac:dyDescent="0.2">
      <c r="L319" s="190"/>
      <c r="M319" s="190"/>
      <c r="N319" s="190"/>
    </row>
    <row r="320" spans="12:14" x14ac:dyDescent="0.2">
      <c r="L320" s="190"/>
      <c r="M320" s="190"/>
      <c r="N320" s="190"/>
    </row>
    <row r="321" spans="12:14" x14ac:dyDescent="0.2">
      <c r="L321" s="190"/>
      <c r="M321" s="190"/>
      <c r="N321" s="190"/>
    </row>
    <row r="322" spans="12:14" x14ac:dyDescent="0.2">
      <c r="L322" s="190"/>
      <c r="M322" s="190"/>
      <c r="N322" s="190"/>
    </row>
    <row r="323" spans="12:14" x14ac:dyDescent="0.2">
      <c r="L323" s="190"/>
      <c r="M323" s="190"/>
      <c r="N323" s="190"/>
    </row>
    <row r="324" spans="12:14" x14ac:dyDescent="0.2">
      <c r="L324" s="190"/>
      <c r="M324" s="190"/>
      <c r="N324" s="190"/>
    </row>
    <row r="325" spans="12:14" x14ac:dyDescent="0.2">
      <c r="L325" s="190"/>
      <c r="M325" s="190"/>
      <c r="N325" s="190"/>
    </row>
    <row r="326" spans="12:14" x14ac:dyDescent="0.2">
      <c r="L326" s="190"/>
      <c r="M326" s="190"/>
      <c r="N326" s="190"/>
    </row>
    <row r="327" spans="12:14" x14ac:dyDescent="0.2">
      <c r="L327" s="190"/>
      <c r="M327" s="190"/>
      <c r="N327" s="190"/>
    </row>
    <row r="328" spans="12:14" x14ac:dyDescent="0.2">
      <c r="L328" s="190"/>
      <c r="M328" s="190"/>
      <c r="N328" s="190"/>
    </row>
    <row r="329" spans="12:14" x14ac:dyDescent="0.2">
      <c r="L329" s="190"/>
      <c r="M329" s="190"/>
      <c r="N329" s="190"/>
    </row>
    <row r="330" spans="12:14" x14ac:dyDescent="0.2">
      <c r="L330" s="190"/>
      <c r="M330" s="190"/>
      <c r="N330" s="190"/>
    </row>
    <row r="331" spans="12:14" x14ac:dyDescent="0.2">
      <c r="L331" s="190"/>
      <c r="M331" s="190"/>
      <c r="N331" s="190"/>
    </row>
    <row r="332" spans="12:14" x14ac:dyDescent="0.2">
      <c r="L332" s="190"/>
      <c r="M332" s="190"/>
      <c r="N332" s="190"/>
    </row>
    <row r="333" spans="12:14" x14ac:dyDescent="0.2">
      <c r="L333" s="190"/>
      <c r="M333" s="190"/>
      <c r="N333" s="190"/>
    </row>
    <row r="334" spans="12:14" x14ac:dyDescent="0.2">
      <c r="L334" s="190"/>
      <c r="M334" s="190"/>
      <c r="N334" s="190"/>
    </row>
    <row r="335" spans="12:14" x14ac:dyDescent="0.2">
      <c r="L335" s="190"/>
      <c r="M335" s="190"/>
      <c r="N335" s="190"/>
    </row>
    <row r="336" spans="12:14" x14ac:dyDescent="0.2">
      <c r="L336" s="190"/>
      <c r="M336" s="190"/>
      <c r="N336" s="190"/>
    </row>
    <row r="337" spans="12:14" x14ac:dyDescent="0.2">
      <c r="L337" s="190"/>
      <c r="M337" s="190"/>
      <c r="N337" s="190"/>
    </row>
    <row r="338" spans="12:14" x14ac:dyDescent="0.2">
      <c r="L338" s="190"/>
      <c r="M338" s="190"/>
      <c r="N338" s="190"/>
    </row>
    <row r="339" spans="12:14" x14ac:dyDescent="0.2">
      <c r="L339" s="190"/>
      <c r="M339" s="190"/>
      <c r="N339" s="190"/>
    </row>
    <row r="340" spans="12:14" x14ac:dyDescent="0.2">
      <c r="L340" s="190"/>
      <c r="M340" s="190"/>
      <c r="N340" s="190"/>
    </row>
    <row r="341" spans="12:14" x14ac:dyDescent="0.2">
      <c r="L341" s="190"/>
      <c r="M341" s="190"/>
      <c r="N341" s="190"/>
    </row>
    <row r="342" spans="12:14" x14ac:dyDescent="0.2">
      <c r="L342" s="190"/>
      <c r="M342" s="190"/>
      <c r="N342" s="190"/>
    </row>
    <row r="343" spans="12:14" x14ac:dyDescent="0.2">
      <c r="L343" s="190"/>
      <c r="M343" s="190"/>
      <c r="N343" s="190"/>
    </row>
    <row r="344" spans="12:14" x14ac:dyDescent="0.2">
      <c r="L344" s="190"/>
      <c r="M344" s="190"/>
      <c r="N344" s="190"/>
    </row>
    <row r="345" spans="12:14" x14ac:dyDescent="0.2">
      <c r="L345" s="190"/>
      <c r="M345" s="190"/>
      <c r="N345" s="190"/>
    </row>
    <row r="346" spans="12:14" x14ac:dyDescent="0.2">
      <c r="L346" s="190"/>
      <c r="M346" s="190"/>
      <c r="N346" s="190"/>
    </row>
    <row r="347" spans="12:14" x14ac:dyDescent="0.2">
      <c r="L347" s="190"/>
      <c r="M347" s="190"/>
      <c r="N347" s="190"/>
    </row>
    <row r="348" spans="12:14" x14ac:dyDescent="0.2">
      <c r="L348" s="190"/>
      <c r="M348" s="190"/>
      <c r="N348" s="190"/>
    </row>
    <row r="349" spans="12:14" x14ac:dyDescent="0.2">
      <c r="L349" s="190"/>
      <c r="M349" s="190"/>
      <c r="N349" s="190"/>
    </row>
    <row r="350" spans="12:14" x14ac:dyDescent="0.2">
      <c r="L350" s="190"/>
      <c r="M350" s="190"/>
      <c r="N350" s="190"/>
    </row>
    <row r="351" spans="12:14" x14ac:dyDescent="0.2">
      <c r="L351" s="190"/>
      <c r="M351" s="190"/>
      <c r="N351" s="190"/>
    </row>
    <row r="352" spans="12:14" x14ac:dyDescent="0.2">
      <c r="L352" s="190"/>
      <c r="M352" s="190"/>
      <c r="N352" s="190"/>
    </row>
    <row r="353" spans="12:14" x14ac:dyDescent="0.2">
      <c r="L353" s="190"/>
      <c r="M353" s="190"/>
      <c r="N353" s="190"/>
    </row>
    <row r="354" spans="12:14" x14ac:dyDescent="0.2">
      <c r="L354" s="190"/>
      <c r="M354" s="190"/>
      <c r="N354" s="190"/>
    </row>
    <row r="355" spans="12:14" x14ac:dyDescent="0.2">
      <c r="L355" s="190"/>
      <c r="M355" s="190"/>
      <c r="N355" s="190"/>
    </row>
    <row r="356" spans="12:14" x14ac:dyDescent="0.2">
      <c r="L356" s="190"/>
      <c r="M356" s="190"/>
      <c r="N356" s="190"/>
    </row>
    <row r="357" spans="12:14" x14ac:dyDescent="0.2">
      <c r="L357" s="190"/>
      <c r="M357" s="190"/>
      <c r="N357" s="190"/>
    </row>
    <row r="358" spans="12:14" x14ac:dyDescent="0.2">
      <c r="L358" s="190"/>
      <c r="M358" s="190"/>
      <c r="N358" s="190"/>
    </row>
    <row r="359" spans="12:14" x14ac:dyDescent="0.2">
      <c r="L359" s="190"/>
      <c r="M359" s="190"/>
      <c r="N359" s="190"/>
    </row>
    <row r="360" spans="12:14" x14ac:dyDescent="0.2">
      <c r="L360" s="190"/>
      <c r="M360" s="190"/>
      <c r="N360" s="190"/>
    </row>
    <row r="361" spans="12:14" x14ac:dyDescent="0.2">
      <c r="L361" s="190"/>
      <c r="M361" s="190"/>
      <c r="N361" s="190"/>
    </row>
    <row r="362" spans="12:14" x14ac:dyDescent="0.2">
      <c r="L362" s="190"/>
      <c r="M362" s="190"/>
      <c r="N362" s="190"/>
    </row>
    <row r="363" spans="12:14" x14ac:dyDescent="0.2">
      <c r="L363" s="190"/>
      <c r="M363" s="190"/>
      <c r="N363" s="190"/>
    </row>
    <row r="364" spans="12:14" x14ac:dyDescent="0.2">
      <c r="L364" s="190"/>
      <c r="M364" s="190"/>
      <c r="N364" s="190"/>
    </row>
    <row r="365" spans="12:14" x14ac:dyDescent="0.2">
      <c r="L365" s="190"/>
      <c r="M365" s="190"/>
      <c r="N365" s="190"/>
    </row>
    <row r="366" spans="12:14" x14ac:dyDescent="0.2">
      <c r="L366" s="190"/>
      <c r="M366" s="190"/>
      <c r="N366" s="190"/>
    </row>
    <row r="367" spans="12:14" x14ac:dyDescent="0.2">
      <c r="L367" s="190"/>
      <c r="M367" s="190"/>
      <c r="N367" s="190"/>
    </row>
    <row r="368" spans="12:14" x14ac:dyDescent="0.2">
      <c r="L368" s="190"/>
      <c r="M368" s="190"/>
      <c r="N368" s="190"/>
    </row>
    <row r="369" spans="12:14" x14ac:dyDescent="0.2">
      <c r="L369" s="190"/>
      <c r="M369" s="190"/>
      <c r="N369" s="190"/>
    </row>
    <row r="370" spans="12:14" x14ac:dyDescent="0.2">
      <c r="L370" s="190"/>
      <c r="M370" s="190"/>
      <c r="N370" s="190"/>
    </row>
    <row r="371" spans="12:14" x14ac:dyDescent="0.2">
      <c r="L371" s="190"/>
      <c r="M371" s="190"/>
      <c r="N371" s="190"/>
    </row>
    <row r="372" spans="12:14" x14ac:dyDescent="0.2">
      <c r="L372" s="190"/>
      <c r="M372" s="190"/>
      <c r="N372" s="190"/>
    </row>
    <row r="373" spans="12:14" x14ac:dyDescent="0.2">
      <c r="L373" s="190"/>
      <c r="M373" s="190"/>
      <c r="N373" s="190"/>
    </row>
    <row r="374" spans="12:14" x14ac:dyDescent="0.2">
      <c r="L374" s="190"/>
      <c r="M374" s="190"/>
      <c r="N374" s="190"/>
    </row>
    <row r="375" spans="12:14" x14ac:dyDescent="0.2">
      <c r="L375" s="190"/>
      <c r="M375" s="190"/>
      <c r="N375" s="190"/>
    </row>
    <row r="376" spans="12:14" x14ac:dyDescent="0.2">
      <c r="L376" s="190"/>
      <c r="M376" s="190"/>
      <c r="N376" s="190"/>
    </row>
    <row r="377" spans="12:14" x14ac:dyDescent="0.2">
      <c r="L377" s="190"/>
      <c r="M377" s="190"/>
      <c r="N377" s="190"/>
    </row>
    <row r="378" spans="12:14" x14ac:dyDescent="0.2">
      <c r="L378" s="190"/>
      <c r="M378" s="190"/>
      <c r="N378" s="190"/>
    </row>
    <row r="379" spans="12:14" x14ac:dyDescent="0.2">
      <c r="L379" s="190"/>
      <c r="M379" s="190"/>
      <c r="N379" s="190"/>
    </row>
    <row r="380" spans="12:14" x14ac:dyDescent="0.2">
      <c r="L380" s="190"/>
      <c r="M380" s="190"/>
      <c r="N380" s="190"/>
    </row>
    <row r="381" spans="12:14" x14ac:dyDescent="0.2">
      <c r="L381" s="190"/>
      <c r="M381" s="190"/>
      <c r="N381" s="190"/>
    </row>
    <row r="382" spans="12:14" x14ac:dyDescent="0.2">
      <c r="L382" s="190"/>
      <c r="M382" s="190"/>
      <c r="N382" s="190"/>
    </row>
    <row r="383" spans="12:14" x14ac:dyDescent="0.2">
      <c r="L383" s="190"/>
      <c r="M383" s="190"/>
      <c r="N383" s="190"/>
    </row>
    <row r="384" spans="12:14" x14ac:dyDescent="0.2">
      <c r="L384" s="190"/>
      <c r="M384" s="190"/>
      <c r="N384" s="190"/>
    </row>
    <row r="385" spans="12:14" x14ac:dyDescent="0.2">
      <c r="L385" s="190"/>
      <c r="M385" s="190"/>
      <c r="N385" s="190"/>
    </row>
    <row r="386" spans="12:14" x14ac:dyDescent="0.2">
      <c r="L386" s="190"/>
      <c r="M386" s="190"/>
      <c r="N386" s="190"/>
    </row>
    <row r="387" spans="12:14" x14ac:dyDescent="0.2">
      <c r="L387" s="190"/>
      <c r="M387" s="190"/>
      <c r="N387" s="190"/>
    </row>
    <row r="388" spans="12:14" x14ac:dyDescent="0.2">
      <c r="L388" s="190"/>
      <c r="M388" s="190"/>
      <c r="N388" s="190"/>
    </row>
    <row r="389" spans="12:14" x14ac:dyDescent="0.2">
      <c r="L389" s="190"/>
      <c r="M389" s="190"/>
      <c r="N389" s="190"/>
    </row>
    <row r="390" spans="12:14" x14ac:dyDescent="0.2">
      <c r="L390" s="190"/>
      <c r="M390" s="190"/>
      <c r="N390" s="190"/>
    </row>
    <row r="391" spans="12:14" x14ac:dyDescent="0.2">
      <c r="L391" s="190"/>
      <c r="M391" s="190"/>
      <c r="N391" s="190"/>
    </row>
    <row r="392" spans="12:14" x14ac:dyDescent="0.2">
      <c r="L392" s="190"/>
      <c r="M392" s="190"/>
      <c r="N392" s="190"/>
    </row>
    <row r="393" spans="12:14" x14ac:dyDescent="0.2">
      <c r="L393" s="190"/>
      <c r="M393" s="190"/>
      <c r="N393" s="190"/>
    </row>
    <row r="394" spans="12:14" x14ac:dyDescent="0.2">
      <c r="L394" s="190"/>
      <c r="M394" s="190"/>
      <c r="N394" s="190"/>
    </row>
    <row r="395" spans="12:14" x14ac:dyDescent="0.2">
      <c r="L395" s="190"/>
      <c r="M395" s="190"/>
      <c r="N395" s="190"/>
    </row>
    <row r="396" spans="12:14" x14ac:dyDescent="0.2">
      <c r="L396" s="190"/>
      <c r="M396" s="190"/>
      <c r="N396" s="190"/>
    </row>
    <row r="397" spans="12:14" x14ac:dyDescent="0.2">
      <c r="L397" s="190"/>
      <c r="M397" s="190"/>
      <c r="N397" s="190"/>
    </row>
    <row r="398" spans="12:14" x14ac:dyDescent="0.2">
      <c r="L398" s="190"/>
      <c r="M398" s="190"/>
      <c r="N398" s="190"/>
    </row>
    <row r="399" spans="12:14" x14ac:dyDescent="0.2">
      <c r="L399" s="190"/>
      <c r="M399" s="190"/>
      <c r="N399" s="190"/>
    </row>
    <row r="400" spans="12:14" x14ac:dyDescent="0.2">
      <c r="L400" s="190"/>
      <c r="M400" s="190"/>
      <c r="N400" s="190"/>
    </row>
    <row r="401" spans="12:14" x14ac:dyDescent="0.2">
      <c r="L401" s="190"/>
      <c r="M401" s="190"/>
      <c r="N401" s="190"/>
    </row>
    <row r="402" spans="12:14" x14ac:dyDescent="0.2">
      <c r="L402" s="190"/>
      <c r="M402" s="190"/>
      <c r="N402" s="190"/>
    </row>
    <row r="403" spans="12:14" x14ac:dyDescent="0.2">
      <c r="L403" s="190"/>
      <c r="M403" s="190"/>
      <c r="N403" s="190"/>
    </row>
    <row r="404" spans="12:14" x14ac:dyDescent="0.2">
      <c r="L404" s="190"/>
      <c r="M404" s="190"/>
      <c r="N404" s="190"/>
    </row>
    <row r="405" spans="12:14" x14ac:dyDescent="0.2">
      <c r="L405" s="190"/>
      <c r="M405" s="190"/>
      <c r="N405" s="190"/>
    </row>
    <row r="406" spans="12:14" x14ac:dyDescent="0.2">
      <c r="L406" s="190"/>
      <c r="M406" s="190"/>
      <c r="N406" s="190"/>
    </row>
    <row r="407" spans="12:14" x14ac:dyDescent="0.2">
      <c r="L407" s="190"/>
      <c r="M407" s="190"/>
      <c r="N407" s="190"/>
    </row>
    <row r="408" spans="12:14" x14ac:dyDescent="0.2">
      <c r="L408" s="190"/>
      <c r="M408" s="190"/>
      <c r="N408" s="190"/>
    </row>
    <row r="409" spans="12:14" x14ac:dyDescent="0.2">
      <c r="L409" s="190"/>
      <c r="M409" s="190"/>
      <c r="N409" s="190"/>
    </row>
    <row r="410" spans="12:14" x14ac:dyDescent="0.2">
      <c r="L410" s="190"/>
      <c r="M410" s="190"/>
      <c r="N410" s="190"/>
    </row>
    <row r="411" spans="12:14" x14ac:dyDescent="0.2">
      <c r="L411" s="190"/>
      <c r="M411" s="190"/>
      <c r="N411" s="190"/>
    </row>
    <row r="412" spans="12:14" x14ac:dyDescent="0.2">
      <c r="L412" s="190"/>
      <c r="M412" s="190"/>
      <c r="N412" s="190"/>
    </row>
    <row r="413" spans="12:14" x14ac:dyDescent="0.2">
      <c r="L413" s="190"/>
      <c r="M413" s="190"/>
      <c r="N413" s="190"/>
    </row>
    <row r="414" spans="12:14" x14ac:dyDescent="0.2">
      <c r="L414" s="190"/>
      <c r="M414" s="190"/>
      <c r="N414" s="190"/>
    </row>
    <row r="415" spans="12:14" x14ac:dyDescent="0.2">
      <c r="L415" s="190"/>
      <c r="M415" s="190"/>
      <c r="N415" s="190"/>
    </row>
    <row r="416" spans="12:14" x14ac:dyDescent="0.2">
      <c r="L416" s="190"/>
      <c r="M416" s="190"/>
      <c r="N416" s="190"/>
    </row>
    <row r="417" spans="12:14" x14ac:dyDescent="0.2">
      <c r="L417" s="190"/>
      <c r="M417" s="190"/>
      <c r="N417" s="190"/>
    </row>
    <row r="418" spans="12:14" x14ac:dyDescent="0.2">
      <c r="L418" s="190"/>
      <c r="M418" s="190"/>
      <c r="N418" s="190"/>
    </row>
    <row r="419" spans="12:14" x14ac:dyDescent="0.2">
      <c r="L419" s="190"/>
      <c r="M419" s="190"/>
      <c r="N419" s="190"/>
    </row>
    <row r="420" spans="12:14" x14ac:dyDescent="0.2">
      <c r="L420" s="190"/>
      <c r="M420" s="190"/>
      <c r="N420" s="190"/>
    </row>
    <row r="421" spans="12:14" x14ac:dyDescent="0.2">
      <c r="L421" s="190"/>
      <c r="M421" s="190"/>
      <c r="N421" s="190"/>
    </row>
    <row r="422" spans="12:14" x14ac:dyDescent="0.2">
      <c r="L422" s="190"/>
      <c r="M422" s="190"/>
      <c r="N422" s="190"/>
    </row>
    <row r="423" spans="12:14" x14ac:dyDescent="0.2">
      <c r="L423" s="190"/>
      <c r="M423" s="190"/>
      <c r="N423" s="190"/>
    </row>
    <row r="424" spans="12:14" x14ac:dyDescent="0.2">
      <c r="L424" s="190"/>
      <c r="M424" s="190"/>
      <c r="N424" s="190"/>
    </row>
    <row r="425" spans="12:14" x14ac:dyDescent="0.2">
      <c r="L425" s="190"/>
      <c r="M425" s="190"/>
      <c r="N425" s="190"/>
    </row>
    <row r="426" spans="12:14" x14ac:dyDescent="0.2">
      <c r="L426" s="190"/>
      <c r="M426" s="190"/>
      <c r="N426" s="190"/>
    </row>
    <row r="427" spans="12:14" x14ac:dyDescent="0.2">
      <c r="L427" s="190"/>
      <c r="M427" s="190"/>
      <c r="N427" s="190"/>
    </row>
    <row r="428" spans="12:14" x14ac:dyDescent="0.2">
      <c r="L428" s="190"/>
      <c r="M428" s="190"/>
      <c r="N428" s="190"/>
    </row>
    <row r="429" spans="12:14" x14ac:dyDescent="0.2">
      <c r="L429" s="190"/>
      <c r="M429" s="190"/>
      <c r="N429" s="190"/>
    </row>
    <row r="430" spans="12:14" x14ac:dyDescent="0.2">
      <c r="L430" s="190"/>
      <c r="M430" s="190"/>
      <c r="N430" s="190"/>
    </row>
    <row r="431" spans="12:14" x14ac:dyDescent="0.2">
      <c r="L431" s="190"/>
      <c r="M431" s="190"/>
      <c r="N431" s="190"/>
    </row>
    <row r="432" spans="12:14" x14ac:dyDescent="0.2">
      <c r="L432" s="190"/>
      <c r="M432" s="190"/>
      <c r="N432" s="190"/>
    </row>
    <row r="433" spans="12:14" x14ac:dyDescent="0.2">
      <c r="L433" s="190"/>
      <c r="M433" s="190"/>
      <c r="N433" s="190"/>
    </row>
    <row r="434" spans="12:14" x14ac:dyDescent="0.2">
      <c r="L434" s="190"/>
      <c r="M434" s="190"/>
      <c r="N434" s="190"/>
    </row>
    <row r="435" spans="12:14" x14ac:dyDescent="0.2">
      <c r="L435" s="190"/>
      <c r="M435" s="190"/>
      <c r="N435" s="190"/>
    </row>
    <row r="436" spans="12:14" x14ac:dyDescent="0.2">
      <c r="L436" s="190"/>
      <c r="M436" s="190"/>
      <c r="N436" s="190"/>
    </row>
    <row r="437" spans="12:14" x14ac:dyDescent="0.2">
      <c r="L437" s="190"/>
      <c r="M437" s="190"/>
      <c r="N437" s="190"/>
    </row>
    <row r="438" spans="12:14" x14ac:dyDescent="0.2">
      <c r="L438" s="190"/>
      <c r="M438" s="190"/>
      <c r="N438" s="190"/>
    </row>
    <row r="439" spans="12:14" x14ac:dyDescent="0.2">
      <c r="L439" s="190"/>
      <c r="M439" s="190"/>
      <c r="N439" s="190"/>
    </row>
    <row r="440" spans="12:14" x14ac:dyDescent="0.2">
      <c r="L440" s="190"/>
      <c r="M440" s="190"/>
      <c r="N440" s="190"/>
    </row>
    <row r="441" spans="12:14" x14ac:dyDescent="0.2">
      <c r="L441" s="190"/>
      <c r="M441" s="190"/>
      <c r="N441" s="190"/>
    </row>
    <row r="442" spans="12:14" x14ac:dyDescent="0.2">
      <c r="L442" s="190"/>
      <c r="M442" s="190"/>
      <c r="N442" s="190"/>
    </row>
    <row r="443" spans="12:14" x14ac:dyDescent="0.2">
      <c r="L443" s="190"/>
      <c r="M443" s="190"/>
      <c r="N443" s="190"/>
    </row>
    <row r="444" spans="12:14" x14ac:dyDescent="0.2">
      <c r="L444" s="190"/>
      <c r="M444" s="190"/>
      <c r="N444" s="190"/>
    </row>
    <row r="445" spans="12:14" x14ac:dyDescent="0.2">
      <c r="L445" s="190"/>
      <c r="M445" s="190"/>
      <c r="N445" s="190"/>
    </row>
    <row r="446" spans="12:14" x14ac:dyDescent="0.2">
      <c r="L446" s="190"/>
      <c r="M446" s="190"/>
      <c r="N446" s="190"/>
    </row>
    <row r="447" spans="12:14" x14ac:dyDescent="0.2">
      <c r="L447" s="190"/>
      <c r="M447" s="190"/>
      <c r="N447" s="190"/>
    </row>
    <row r="448" spans="12:14" x14ac:dyDescent="0.2">
      <c r="L448" s="190"/>
      <c r="M448" s="190"/>
      <c r="N448" s="190"/>
    </row>
    <row r="449" spans="12:14" x14ac:dyDescent="0.2">
      <c r="L449" s="190"/>
      <c r="M449" s="190"/>
      <c r="N449" s="190"/>
    </row>
    <row r="450" spans="12:14" x14ac:dyDescent="0.2">
      <c r="L450" s="190"/>
      <c r="M450" s="190"/>
      <c r="N450" s="190"/>
    </row>
    <row r="451" spans="12:14" x14ac:dyDescent="0.2">
      <c r="L451" s="190"/>
      <c r="M451" s="190"/>
      <c r="N451" s="190"/>
    </row>
    <row r="452" spans="12:14" x14ac:dyDescent="0.2">
      <c r="L452" s="190"/>
      <c r="M452" s="190"/>
      <c r="N452" s="190"/>
    </row>
    <row r="453" spans="12:14" x14ac:dyDescent="0.2">
      <c r="L453" s="190"/>
      <c r="M453" s="190"/>
      <c r="N453" s="190"/>
    </row>
    <row r="454" spans="12:14" x14ac:dyDescent="0.2">
      <c r="L454" s="190"/>
      <c r="M454" s="190"/>
      <c r="N454" s="190"/>
    </row>
    <row r="455" spans="12:14" x14ac:dyDescent="0.2">
      <c r="L455" s="190"/>
      <c r="M455" s="190"/>
      <c r="N455" s="190"/>
    </row>
    <row r="456" spans="12:14" x14ac:dyDescent="0.2">
      <c r="L456" s="190"/>
      <c r="M456" s="190"/>
      <c r="N456" s="190"/>
    </row>
    <row r="457" spans="12:14" x14ac:dyDescent="0.2">
      <c r="L457" s="190"/>
      <c r="M457" s="190"/>
      <c r="N457" s="190"/>
    </row>
    <row r="458" spans="12:14" x14ac:dyDescent="0.2">
      <c r="L458" s="190"/>
      <c r="M458" s="190"/>
      <c r="N458" s="190"/>
    </row>
    <row r="459" spans="12:14" x14ac:dyDescent="0.2">
      <c r="L459" s="190"/>
      <c r="M459" s="190"/>
      <c r="N459" s="190"/>
    </row>
    <row r="460" spans="12:14" x14ac:dyDescent="0.2">
      <c r="L460" s="190"/>
      <c r="M460" s="190"/>
      <c r="N460" s="190"/>
    </row>
    <row r="461" spans="12:14" x14ac:dyDescent="0.2">
      <c r="L461" s="190"/>
      <c r="M461" s="190"/>
      <c r="N461" s="190"/>
    </row>
    <row r="462" spans="12:14" x14ac:dyDescent="0.2">
      <c r="L462" s="190"/>
      <c r="M462" s="190"/>
      <c r="N462" s="190"/>
    </row>
    <row r="463" spans="12:14" x14ac:dyDescent="0.2">
      <c r="L463" s="190"/>
      <c r="M463" s="190"/>
      <c r="N463" s="190"/>
    </row>
    <row r="464" spans="12:14" x14ac:dyDescent="0.2">
      <c r="L464" s="190"/>
      <c r="M464" s="190"/>
      <c r="N464" s="190"/>
    </row>
    <row r="465" spans="12:14" x14ac:dyDescent="0.2">
      <c r="L465" s="190"/>
      <c r="M465" s="190"/>
      <c r="N465" s="190"/>
    </row>
    <row r="466" spans="12:14" x14ac:dyDescent="0.2">
      <c r="L466" s="190"/>
      <c r="M466" s="190"/>
      <c r="N466" s="190"/>
    </row>
    <row r="467" spans="12:14" x14ac:dyDescent="0.2">
      <c r="L467" s="190"/>
      <c r="M467" s="190"/>
      <c r="N467" s="190"/>
    </row>
    <row r="468" spans="12:14" x14ac:dyDescent="0.2">
      <c r="L468" s="190"/>
      <c r="M468" s="190"/>
      <c r="N468" s="190"/>
    </row>
    <row r="469" spans="12:14" x14ac:dyDescent="0.2">
      <c r="L469" s="190"/>
      <c r="M469" s="190"/>
      <c r="N469" s="190"/>
    </row>
    <row r="470" spans="12:14" x14ac:dyDescent="0.2">
      <c r="L470" s="190"/>
      <c r="M470" s="190"/>
      <c r="N470" s="190"/>
    </row>
    <row r="471" spans="12:14" x14ac:dyDescent="0.2">
      <c r="L471" s="190"/>
      <c r="M471" s="190"/>
      <c r="N471" s="190"/>
    </row>
    <row r="472" spans="12:14" x14ac:dyDescent="0.2">
      <c r="L472" s="190"/>
      <c r="M472" s="190"/>
      <c r="N472" s="190"/>
    </row>
    <row r="473" spans="12:14" x14ac:dyDescent="0.2">
      <c r="L473" s="190"/>
      <c r="M473" s="190"/>
      <c r="N473" s="190"/>
    </row>
    <row r="474" spans="12:14" x14ac:dyDescent="0.2">
      <c r="L474" s="190"/>
      <c r="M474" s="190"/>
      <c r="N474" s="190"/>
    </row>
    <row r="475" spans="12:14" x14ac:dyDescent="0.2">
      <c r="L475" s="190"/>
      <c r="M475" s="190"/>
      <c r="N475" s="190"/>
    </row>
    <row r="476" spans="12:14" x14ac:dyDescent="0.2">
      <c r="L476" s="190"/>
      <c r="M476" s="190"/>
      <c r="N476" s="190"/>
    </row>
    <row r="477" spans="12:14" x14ac:dyDescent="0.2">
      <c r="L477" s="190"/>
      <c r="M477" s="190"/>
      <c r="N477" s="190"/>
    </row>
    <row r="478" spans="12:14" x14ac:dyDescent="0.2">
      <c r="L478" s="190"/>
      <c r="M478" s="190"/>
      <c r="N478" s="190"/>
    </row>
    <row r="479" spans="12:14" x14ac:dyDescent="0.2">
      <c r="L479" s="190"/>
      <c r="M479" s="190"/>
      <c r="N479" s="190"/>
    </row>
    <row r="480" spans="12:14" x14ac:dyDescent="0.2">
      <c r="L480" s="190"/>
      <c r="M480" s="190"/>
      <c r="N480" s="190"/>
    </row>
    <row r="481" spans="12:14" x14ac:dyDescent="0.2">
      <c r="L481" s="190"/>
      <c r="M481" s="190"/>
      <c r="N481" s="190"/>
    </row>
    <row r="482" spans="12:14" x14ac:dyDescent="0.2">
      <c r="L482" s="190"/>
      <c r="M482" s="190"/>
      <c r="N482" s="190"/>
    </row>
    <row r="483" spans="12:14" x14ac:dyDescent="0.2">
      <c r="L483" s="190"/>
      <c r="M483" s="190"/>
      <c r="N483" s="190"/>
    </row>
    <row r="484" spans="12:14" x14ac:dyDescent="0.2">
      <c r="L484" s="190"/>
      <c r="M484" s="190"/>
      <c r="N484" s="190"/>
    </row>
    <row r="485" spans="12:14" x14ac:dyDescent="0.2">
      <c r="L485" s="190"/>
      <c r="M485" s="190"/>
      <c r="N485" s="190"/>
    </row>
    <row r="486" spans="12:14" x14ac:dyDescent="0.2">
      <c r="L486" s="190"/>
      <c r="M486" s="190"/>
      <c r="N486" s="190"/>
    </row>
    <row r="487" spans="12:14" x14ac:dyDescent="0.2">
      <c r="L487" s="190"/>
      <c r="M487" s="190"/>
      <c r="N487" s="190"/>
    </row>
    <row r="488" spans="12:14" x14ac:dyDescent="0.2">
      <c r="L488" s="190"/>
      <c r="M488" s="190"/>
      <c r="N488" s="190"/>
    </row>
    <row r="489" spans="12:14" x14ac:dyDescent="0.2">
      <c r="L489" s="190"/>
      <c r="M489" s="190"/>
      <c r="N489" s="190"/>
    </row>
    <row r="490" spans="12:14" x14ac:dyDescent="0.2">
      <c r="L490" s="190"/>
      <c r="M490" s="190"/>
      <c r="N490" s="190"/>
    </row>
    <row r="491" spans="12:14" x14ac:dyDescent="0.2">
      <c r="L491" s="190"/>
      <c r="M491" s="190"/>
      <c r="N491" s="190"/>
    </row>
    <row r="492" spans="12:14" x14ac:dyDescent="0.2">
      <c r="L492" s="190"/>
      <c r="M492" s="190"/>
      <c r="N492" s="190"/>
    </row>
    <row r="493" spans="12:14" x14ac:dyDescent="0.2">
      <c r="L493" s="190"/>
      <c r="M493" s="190"/>
      <c r="N493" s="190"/>
    </row>
    <row r="494" spans="12:14" x14ac:dyDescent="0.2">
      <c r="L494" s="190"/>
      <c r="M494" s="190"/>
      <c r="N494" s="190"/>
    </row>
    <row r="495" spans="12:14" x14ac:dyDescent="0.2">
      <c r="L495" s="190"/>
      <c r="M495" s="190"/>
      <c r="N495" s="190"/>
    </row>
    <row r="496" spans="12:14" x14ac:dyDescent="0.2">
      <c r="L496" s="190"/>
      <c r="M496" s="190"/>
      <c r="N496" s="190"/>
    </row>
    <row r="497" spans="12:14" x14ac:dyDescent="0.2">
      <c r="L497" s="190"/>
      <c r="M497" s="190"/>
      <c r="N497" s="190"/>
    </row>
    <row r="498" spans="12:14" x14ac:dyDescent="0.2">
      <c r="L498" s="190"/>
      <c r="M498" s="190"/>
      <c r="N498" s="190"/>
    </row>
    <row r="499" spans="12:14" x14ac:dyDescent="0.2">
      <c r="L499" s="190"/>
      <c r="M499" s="190"/>
      <c r="N499" s="190"/>
    </row>
    <row r="500" spans="12:14" x14ac:dyDescent="0.2">
      <c r="L500" s="190"/>
      <c r="M500" s="190"/>
      <c r="N500" s="190"/>
    </row>
    <row r="501" spans="12:14" x14ac:dyDescent="0.2">
      <c r="L501" s="190"/>
      <c r="M501" s="190"/>
      <c r="N501" s="190"/>
    </row>
    <row r="502" spans="12:14" x14ac:dyDescent="0.2">
      <c r="L502" s="190"/>
      <c r="M502" s="190"/>
      <c r="N502" s="190"/>
    </row>
    <row r="503" spans="12:14" x14ac:dyDescent="0.2">
      <c r="L503" s="190"/>
      <c r="M503" s="190"/>
      <c r="N503" s="190"/>
    </row>
    <row r="504" spans="12:14" x14ac:dyDescent="0.2">
      <c r="L504" s="190"/>
      <c r="M504" s="190"/>
      <c r="N504" s="190"/>
    </row>
    <row r="505" spans="12:14" x14ac:dyDescent="0.2">
      <c r="L505" s="190"/>
      <c r="M505" s="190"/>
      <c r="N505" s="190"/>
    </row>
    <row r="506" spans="12:14" x14ac:dyDescent="0.2">
      <c r="L506" s="190"/>
      <c r="M506" s="190"/>
      <c r="N506" s="190"/>
    </row>
    <row r="507" spans="12:14" x14ac:dyDescent="0.2">
      <c r="L507" s="190"/>
      <c r="M507" s="190"/>
      <c r="N507" s="190"/>
    </row>
    <row r="508" spans="12:14" x14ac:dyDescent="0.2">
      <c r="L508" s="190"/>
      <c r="M508" s="190"/>
      <c r="N508" s="190"/>
    </row>
    <row r="509" spans="12:14" x14ac:dyDescent="0.2">
      <c r="L509" s="190"/>
      <c r="M509" s="190"/>
      <c r="N509" s="190"/>
    </row>
    <row r="510" spans="12:14" x14ac:dyDescent="0.2">
      <c r="L510" s="190"/>
      <c r="M510" s="190"/>
      <c r="N510" s="190"/>
    </row>
    <row r="511" spans="12:14" x14ac:dyDescent="0.2">
      <c r="L511" s="190"/>
      <c r="M511" s="190"/>
      <c r="N511" s="190"/>
    </row>
    <row r="512" spans="12:14" x14ac:dyDescent="0.2">
      <c r="L512" s="190"/>
      <c r="M512" s="190"/>
      <c r="N512" s="190"/>
    </row>
    <row r="513" spans="12:14" x14ac:dyDescent="0.2">
      <c r="L513" s="190"/>
      <c r="M513" s="190"/>
      <c r="N513" s="190"/>
    </row>
    <row r="514" spans="12:14" x14ac:dyDescent="0.2">
      <c r="L514" s="190"/>
      <c r="M514" s="190"/>
      <c r="N514" s="190"/>
    </row>
    <row r="515" spans="12:14" x14ac:dyDescent="0.2">
      <c r="L515" s="190"/>
      <c r="M515" s="190"/>
      <c r="N515" s="190"/>
    </row>
    <row r="516" spans="12:14" x14ac:dyDescent="0.2">
      <c r="L516" s="190"/>
      <c r="M516" s="190"/>
      <c r="N516" s="190"/>
    </row>
    <row r="517" spans="12:14" x14ac:dyDescent="0.2">
      <c r="L517" s="190"/>
      <c r="M517" s="190"/>
      <c r="N517" s="190"/>
    </row>
    <row r="518" spans="12:14" x14ac:dyDescent="0.2">
      <c r="L518" s="190"/>
      <c r="M518" s="190"/>
      <c r="N518" s="190"/>
    </row>
    <row r="519" spans="12:14" x14ac:dyDescent="0.2">
      <c r="L519" s="190"/>
      <c r="M519" s="190"/>
      <c r="N519" s="190"/>
    </row>
    <row r="520" spans="12:14" x14ac:dyDescent="0.2">
      <c r="L520" s="190"/>
      <c r="M520" s="190"/>
      <c r="N520" s="190"/>
    </row>
    <row r="521" spans="12:14" x14ac:dyDescent="0.2">
      <c r="L521" s="190"/>
      <c r="M521" s="190"/>
      <c r="N521" s="190"/>
    </row>
    <row r="522" spans="12:14" x14ac:dyDescent="0.2">
      <c r="L522" s="190"/>
      <c r="M522" s="190"/>
      <c r="N522" s="190"/>
    </row>
    <row r="523" spans="12:14" x14ac:dyDescent="0.2">
      <c r="L523" s="190"/>
      <c r="M523" s="190"/>
      <c r="N523" s="190"/>
    </row>
    <row r="524" spans="12:14" x14ac:dyDescent="0.2">
      <c r="L524" s="190"/>
      <c r="M524" s="190"/>
      <c r="N524" s="190"/>
    </row>
    <row r="525" spans="12:14" x14ac:dyDescent="0.2">
      <c r="L525" s="190"/>
      <c r="M525" s="190"/>
      <c r="N525" s="190"/>
    </row>
    <row r="526" spans="12:14" x14ac:dyDescent="0.2">
      <c r="L526" s="190"/>
      <c r="M526" s="190"/>
      <c r="N526" s="190"/>
    </row>
    <row r="527" spans="12:14" x14ac:dyDescent="0.2">
      <c r="L527" s="190"/>
      <c r="M527" s="190"/>
      <c r="N527" s="190"/>
    </row>
    <row r="528" spans="12:14" x14ac:dyDescent="0.2">
      <c r="L528" s="190"/>
      <c r="M528" s="190"/>
      <c r="N528" s="190"/>
    </row>
    <row r="529" spans="12:14" x14ac:dyDescent="0.2">
      <c r="L529" s="190"/>
      <c r="M529" s="190"/>
      <c r="N529" s="190"/>
    </row>
    <row r="530" spans="12:14" x14ac:dyDescent="0.2">
      <c r="L530" s="190"/>
      <c r="M530" s="190"/>
      <c r="N530" s="190"/>
    </row>
    <row r="531" spans="12:14" x14ac:dyDescent="0.2">
      <c r="L531" s="190"/>
      <c r="M531" s="190"/>
      <c r="N531" s="190"/>
    </row>
    <row r="532" spans="12:14" x14ac:dyDescent="0.2">
      <c r="L532" s="190"/>
      <c r="M532" s="190"/>
      <c r="N532" s="190"/>
    </row>
    <row r="533" spans="12:14" x14ac:dyDescent="0.2">
      <c r="L533" s="190"/>
      <c r="M533" s="190"/>
      <c r="N533" s="190"/>
    </row>
    <row r="534" spans="12:14" x14ac:dyDescent="0.2">
      <c r="L534" s="190"/>
      <c r="M534" s="190"/>
      <c r="N534" s="190"/>
    </row>
    <row r="535" spans="12:14" x14ac:dyDescent="0.2">
      <c r="L535" s="190"/>
      <c r="M535" s="190"/>
      <c r="N535" s="190"/>
    </row>
    <row r="536" spans="12:14" x14ac:dyDescent="0.2">
      <c r="L536" s="190"/>
      <c r="M536" s="190"/>
      <c r="N536" s="190"/>
    </row>
    <row r="537" spans="12:14" x14ac:dyDescent="0.2">
      <c r="L537" s="190"/>
      <c r="M537" s="190"/>
      <c r="N537" s="190"/>
    </row>
    <row r="538" spans="12:14" x14ac:dyDescent="0.2">
      <c r="L538" s="190"/>
      <c r="M538" s="190"/>
      <c r="N538" s="190"/>
    </row>
    <row r="539" spans="12:14" x14ac:dyDescent="0.2">
      <c r="L539" s="190"/>
      <c r="M539" s="190"/>
      <c r="N539" s="190"/>
    </row>
    <row r="540" spans="12:14" x14ac:dyDescent="0.2">
      <c r="L540" s="190"/>
      <c r="M540" s="190"/>
      <c r="N540" s="190"/>
    </row>
    <row r="541" spans="12:14" x14ac:dyDescent="0.2">
      <c r="L541" s="190"/>
      <c r="M541" s="190"/>
      <c r="N541" s="190"/>
    </row>
    <row r="542" spans="12:14" x14ac:dyDescent="0.2">
      <c r="L542" s="190"/>
      <c r="M542" s="190"/>
      <c r="N542" s="190"/>
    </row>
    <row r="543" spans="12:14" x14ac:dyDescent="0.2">
      <c r="L543" s="190"/>
      <c r="M543" s="190"/>
      <c r="N543" s="190"/>
    </row>
    <row r="544" spans="12:14" x14ac:dyDescent="0.2">
      <c r="L544" s="190"/>
      <c r="M544" s="190"/>
      <c r="N544" s="190"/>
    </row>
    <row r="545" spans="12:14" x14ac:dyDescent="0.2">
      <c r="L545" s="190"/>
      <c r="M545" s="190"/>
      <c r="N545" s="190"/>
    </row>
    <row r="546" spans="12:14" x14ac:dyDescent="0.2">
      <c r="L546" s="190"/>
      <c r="M546" s="190"/>
      <c r="N546" s="190"/>
    </row>
    <row r="547" spans="12:14" x14ac:dyDescent="0.2">
      <c r="L547" s="190"/>
      <c r="M547" s="190"/>
      <c r="N547" s="190"/>
    </row>
    <row r="548" spans="12:14" x14ac:dyDescent="0.2">
      <c r="L548" s="190"/>
      <c r="M548" s="190"/>
      <c r="N548" s="190"/>
    </row>
    <row r="549" spans="12:14" x14ac:dyDescent="0.2">
      <c r="L549" s="190"/>
      <c r="M549" s="190"/>
      <c r="N549" s="190"/>
    </row>
    <row r="550" spans="12:14" x14ac:dyDescent="0.2">
      <c r="L550" s="190"/>
      <c r="M550" s="190"/>
      <c r="N550" s="190"/>
    </row>
    <row r="551" spans="12:14" x14ac:dyDescent="0.2">
      <c r="L551" s="190"/>
      <c r="M551" s="190"/>
      <c r="N551" s="190"/>
    </row>
    <row r="552" spans="12:14" x14ac:dyDescent="0.2">
      <c r="L552" s="190"/>
      <c r="M552" s="190"/>
      <c r="N552" s="190"/>
    </row>
    <row r="553" spans="12:14" x14ac:dyDescent="0.2">
      <c r="L553" s="190"/>
      <c r="M553" s="190"/>
      <c r="N553" s="190"/>
    </row>
    <row r="554" spans="12:14" x14ac:dyDescent="0.2">
      <c r="L554" s="190"/>
      <c r="M554" s="190"/>
      <c r="N554" s="190"/>
    </row>
    <row r="555" spans="12:14" x14ac:dyDescent="0.2">
      <c r="L555" s="190"/>
      <c r="M555" s="190"/>
      <c r="N555" s="190"/>
    </row>
    <row r="556" spans="12:14" x14ac:dyDescent="0.2">
      <c r="L556" s="190"/>
      <c r="M556" s="190"/>
      <c r="N556" s="190"/>
    </row>
    <row r="557" spans="12:14" x14ac:dyDescent="0.2">
      <c r="L557" s="190"/>
      <c r="M557" s="190"/>
      <c r="N557" s="190"/>
    </row>
    <row r="558" spans="12:14" x14ac:dyDescent="0.2">
      <c r="L558" s="190"/>
      <c r="M558" s="190"/>
      <c r="N558" s="190"/>
    </row>
    <row r="559" spans="12:14" x14ac:dyDescent="0.2">
      <c r="L559" s="190"/>
      <c r="M559" s="190"/>
      <c r="N559" s="190"/>
    </row>
    <row r="560" spans="12:14" x14ac:dyDescent="0.2">
      <c r="L560" s="190"/>
      <c r="M560" s="190"/>
      <c r="N560" s="190"/>
    </row>
    <row r="561" spans="12:14" x14ac:dyDescent="0.2">
      <c r="L561" s="190"/>
      <c r="M561" s="190"/>
      <c r="N561" s="190"/>
    </row>
    <row r="562" spans="12:14" x14ac:dyDescent="0.2">
      <c r="L562" s="190"/>
      <c r="M562" s="190"/>
      <c r="N562" s="190"/>
    </row>
    <row r="563" spans="12:14" x14ac:dyDescent="0.2">
      <c r="L563" s="190"/>
      <c r="M563" s="190"/>
      <c r="N563" s="190"/>
    </row>
    <row r="564" spans="12:14" x14ac:dyDescent="0.2">
      <c r="L564" s="190"/>
      <c r="M564" s="190"/>
      <c r="N564" s="190"/>
    </row>
    <row r="565" spans="12:14" x14ac:dyDescent="0.2">
      <c r="L565" s="190"/>
      <c r="M565" s="190"/>
      <c r="N565" s="190"/>
    </row>
    <row r="566" spans="12:14" x14ac:dyDescent="0.2">
      <c r="L566" s="190"/>
      <c r="M566" s="190"/>
      <c r="N566" s="190"/>
    </row>
    <row r="567" spans="12:14" x14ac:dyDescent="0.2">
      <c r="L567" s="190"/>
      <c r="M567" s="190"/>
      <c r="N567" s="190"/>
    </row>
    <row r="568" spans="12:14" x14ac:dyDescent="0.2">
      <c r="L568" s="190"/>
      <c r="M568" s="190"/>
      <c r="N568" s="190"/>
    </row>
    <row r="569" spans="12:14" x14ac:dyDescent="0.2">
      <c r="L569" s="190"/>
      <c r="M569" s="190"/>
      <c r="N569" s="190"/>
    </row>
    <row r="570" spans="12:14" x14ac:dyDescent="0.2">
      <c r="L570" s="190"/>
      <c r="M570" s="190"/>
      <c r="N570" s="190"/>
    </row>
    <row r="571" spans="12:14" x14ac:dyDescent="0.2">
      <c r="L571" s="190"/>
      <c r="M571" s="190"/>
      <c r="N571" s="190"/>
    </row>
    <row r="572" spans="12:14" x14ac:dyDescent="0.2">
      <c r="L572" s="190"/>
      <c r="M572" s="190"/>
      <c r="N572" s="190"/>
    </row>
    <row r="573" spans="12:14" x14ac:dyDescent="0.2">
      <c r="L573" s="190"/>
      <c r="M573" s="190"/>
      <c r="N573" s="190"/>
    </row>
    <row r="574" spans="12:14" x14ac:dyDescent="0.2">
      <c r="L574" s="190"/>
      <c r="M574" s="190"/>
      <c r="N574" s="190"/>
    </row>
    <row r="575" spans="12:14" x14ac:dyDescent="0.2">
      <c r="L575" s="190"/>
      <c r="M575" s="190"/>
      <c r="N575" s="190"/>
    </row>
    <row r="576" spans="12:14" x14ac:dyDescent="0.2">
      <c r="L576" s="190"/>
      <c r="M576" s="190"/>
      <c r="N576" s="190"/>
    </row>
    <row r="577" spans="12:14" x14ac:dyDescent="0.2">
      <c r="L577" s="190"/>
      <c r="M577" s="190"/>
      <c r="N577" s="190"/>
    </row>
    <row r="578" spans="12:14" x14ac:dyDescent="0.2">
      <c r="L578" s="190"/>
      <c r="M578" s="190"/>
      <c r="N578" s="190"/>
    </row>
    <row r="579" spans="12:14" x14ac:dyDescent="0.2">
      <c r="L579" s="190"/>
      <c r="M579" s="190"/>
      <c r="N579" s="190"/>
    </row>
    <row r="580" spans="12:14" x14ac:dyDescent="0.2">
      <c r="L580" s="190"/>
      <c r="M580" s="190"/>
      <c r="N580" s="190"/>
    </row>
    <row r="581" spans="12:14" x14ac:dyDescent="0.2">
      <c r="L581" s="190"/>
      <c r="M581" s="190"/>
      <c r="N581" s="190"/>
    </row>
    <row r="582" spans="12:14" x14ac:dyDescent="0.2">
      <c r="L582" s="190"/>
      <c r="M582" s="190"/>
      <c r="N582" s="190"/>
    </row>
    <row r="583" spans="12:14" x14ac:dyDescent="0.2">
      <c r="L583" s="190"/>
      <c r="M583" s="190"/>
      <c r="N583" s="190"/>
    </row>
    <row r="584" spans="12:14" x14ac:dyDescent="0.2">
      <c r="L584" s="190"/>
      <c r="M584" s="190"/>
      <c r="N584" s="190"/>
    </row>
    <row r="585" spans="12:14" x14ac:dyDescent="0.2">
      <c r="L585" s="190"/>
      <c r="M585" s="190"/>
      <c r="N585" s="190"/>
    </row>
    <row r="586" spans="12:14" x14ac:dyDescent="0.2">
      <c r="L586" s="190"/>
      <c r="M586" s="190"/>
      <c r="N586" s="190"/>
    </row>
    <row r="587" spans="12:14" x14ac:dyDescent="0.2">
      <c r="L587" s="190"/>
      <c r="M587" s="190"/>
      <c r="N587" s="190"/>
    </row>
    <row r="588" spans="12:14" x14ac:dyDescent="0.2">
      <c r="L588" s="190"/>
      <c r="M588" s="190"/>
      <c r="N588" s="190"/>
    </row>
    <row r="589" spans="12:14" x14ac:dyDescent="0.2">
      <c r="L589" s="190"/>
      <c r="M589" s="190"/>
      <c r="N589" s="190"/>
    </row>
    <row r="590" spans="12:14" x14ac:dyDescent="0.2">
      <c r="L590" s="190"/>
      <c r="M590" s="190"/>
      <c r="N590" s="190"/>
    </row>
    <row r="591" spans="12:14" x14ac:dyDescent="0.2">
      <c r="L591" s="190"/>
      <c r="M591" s="190"/>
      <c r="N591" s="190"/>
    </row>
    <row r="592" spans="12:14" x14ac:dyDescent="0.2">
      <c r="L592" s="190"/>
      <c r="M592" s="190"/>
      <c r="N592" s="190"/>
    </row>
    <row r="593" spans="12:14" x14ac:dyDescent="0.2">
      <c r="L593" s="190"/>
      <c r="M593" s="190"/>
      <c r="N593" s="190"/>
    </row>
    <row r="594" spans="12:14" x14ac:dyDescent="0.2">
      <c r="L594" s="190"/>
      <c r="M594" s="190"/>
      <c r="N594" s="190"/>
    </row>
    <row r="595" spans="12:14" x14ac:dyDescent="0.2">
      <c r="L595" s="190"/>
      <c r="M595" s="190"/>
      <c r="N595" s="190"/>
    </row>
    <row r="596" spans="12:14" x14ac:dyDescent="0.2">
      <c r="L596" s="190"/>
      <c r="M596" s="190"/>
      <c r="N596" s="190"/>
    </row>
    <row r="597" spans="12:14" x14ac:dyDescent="0.2">
      <c r="L597" s="190"/>
      <c r="M597" s="190"/>
      <c r="N597" s="190"/>
    </row>
    <row r="598" spans="12:14" x14ac:dyDescent="0.2">
      <c r="L598" s="190"/>
      <c r="M598" s="190"/>
      <c r="N598" s="190"/>
    </row>
    <row r="599" spans="12:14" x14ac:dyDescent="0.2">
      <c r="L599" s="190"/>
      <c r="M599" s="190"/>
      <c r="N599" s="190"/>
    </row>
    <row r="600" spans="12:14" x14ac:dyDescent="0.2">
      <c r="L600" s="190"/>
      <c r="M600" s="190"/>
      <c r="N600" s="190"/>
    </row>
    <row r="601" spans="12:14" x14ac:dyDescent="0.2">
      <c r="L601" s="190"/>
      <c r="M601" s="190"/>
      <c r="N601" s="190"/>
    </row>
    <row r="602" spans="12:14" x14ac:dyDescent="0.2">
      <c r="L602" s="190"/>
      <c r="M602" s="190"/>
      <c r="N602" s="190"/>
    </row>
    <row r="603" spans="12:14" x14ac:dyDescent="0.2">
      <c r="L603" s="190"/>
      <c r="M603" s="190"/>
      <c r="N603" s="190"/>
    </row>
    <row r="604" spans="12:14" x14ac:dyDescent="0.2">
      <c r="L604" s="190"/>
      <c r="M604" s="190"/>
      <c r="N604" s="190"/>
    </row>
    <row r="605" spans="12:14" x14ac:dyDescent="0.2">
      <c r="L605" s="190"/>
      <c r="M605" s="190"/>
      <c r="N605" s="190"/>
    </row>
    <row r="606" spans="12:14" x14ac:dyDescent="0.2">
      <c r="L606" s="190"/>
      <c r="M606" s="190"/>
      <c r="N606" s="190"/>
    </row>
    <row r="607" spans="12:14" x14ac:dyDescent="0.2">
      <c r="L607" s="190"/>
      <c r="M607" s="190"/>
      <c r="N607" s="190"/>
    </row>
    <row r="608" spans="12:14" x14ac:dyDescent="0.2">
      <c r="L608" s="190"/>
      <c r="M608" s="190"/>
      <c r="N608" s="190"/>
    </row>
    <row r="609" spans="12:14" x14ac:dyDescent="0.2">
      <c r="L609" s="190"/>
      <c r="M609" s="190"/>
      <c r="N609" s="190"/>
    </row>
    <row r="610" spans="12:14" x14ac:dyDescent="0.2">
      <c r="L610" s="190"/>
      <c r="M610" s="190"/>
      <c r="N610" s="190"/>
    </row>
    <row r="611" spans="12:14" x14ac:dyDescent="0.2">
      <c r="L611" s="190"/>
      <c r="M611" s="190"/>
      <c r="N611" s="190"/>
    </row>
    <row r="612" spans="12:14" x14ac:dyDescent="0.2">
      <c r="L612" s="190"/>
      <c r="M612" s="190"/>
      <c r="N612" s="190"/>
    </row>
    <row r="613" spans="12:14" x14ac:dyDescent="0.2">
      <c r="L613" s="190"/>
      <c r="M613" s="190"/>
      <c r="N613" s="190"/>
    </row>
    <row r="614" spans="12:14" x14ac:dyDescent="0.2">
      <c r="L614" s="190"/>
      <c r="M614" s="190"/>
      <c r="N614" s="190"/>
    </row>
    <row r="615" spans="12:14" x14ac:dyDescent="0.2">
      <c r="L615" s="190"/>
      <c r="M615" s="190"/>
      <c r="N615" s="190"/>
    </row>
    <row r="616" spans="12:14" x14ac:dyDescent="0.2">
      <c r="L616" s="190"/>
      <c r="M616" s="190"/>
      <c r="N616" s="190"/>
    </row>
    <row r="617" spans="12:14" x14ac:dyDescent="0.2">
      <c r="L617" s="190"/>
      <c r="M617" s="190"/>
      <c r="N617" s="190"/>
    </row>
    <row r="618" spans="12:14" x14ac:dyDescent="0.2">
      <c r="L618" s="190"/>
      <c r="M618" s="190"/>
      <c r="N618" s="190"/>
    </row>
    <row r="619" spans="12:14" x14ac:dyDescent="0.2">
      <c r="L619" s="190"/>
      <c r="M619" s="190"/>
      <c r="N619" s="190"/>
    </row>
    <row r="620" spans="12:14" x14ac:dyDescent="0.2">
      <c r="L620" s="190"/>
      <c r="M620" s="190"/>
      <c r="N620" s="190"/>
    </row>
    <row r="621" spans="12:14" x14ac:dyDescent="0.2">
      <c r="L621" s="190"/>
      <c r="M621" s="190"/>
      <c r="N621" s="190"/>
    </row>
    <row r="622" spans="12:14" x14ac:dyDescent="0.2">
      <c r="L622" s="190"/>
      <c r="M622" s="190"/>
      <c r="N622" s="190"/>
    </row>
    <row r="623" spans="12:14" x14ac:dyDescent="0.2">
      <c r="L623" s="190"/>
      <c r="M623" s="190"/>
      <c r="N623" s="190"/>
    </row>
    <row r="624" spans="12:14" x14ac:dyDescent="0.2">
      <c r="L624" s="190"/>
      <c r="M624" s="190"/>
      <c r="N624" s="190"/>
    </row>
    <row r="625" spans="12:14" x14ac:dyDescent="0.2">
      <c r="L625" s="190"/>
      <c r="M625" s="190"/>
      <c r="N625" s="190"/>
    </row>
    <row r="626" spans="12:14" x14ac:dyDescent="0.2">
      <c r="L626" s="190"/>
      <c r="M626" s="190"/>
      <c r="N626" s="190"/>
    </row>
    <row r="627" spans="12:14" x14ac:dyDescent="0.2">
      <c r="L627" s="190"/>
      <c r="M627" s="190"/>
      <c r="N627" s="190"/>
    </row>
    <row r="628" spans="12:14" x14ac:dyDescent="0.2">
      <c r="L628" s="190"/>
      <c r="M628" s="190"/>
      <c r="N628" s="190"/>
    </row>
    <row r="629" spans="12:14" x14ac:dyDescent="0.2">
      <c r="L629" s="190"/>
      <c r="M629" s="190"/>
      <c r="N629" s="190"/>
    </row>
  </sheetData>
  <mergeCells count="1">
    <mergeCell ref="R1:S1"/>
  </mergeCells>
  <phoneticPr fontId="3"/>
  <dataValidations count="13">
    <dataValidation type="list" allowBlank="1" showInputMessage="1" showErrorMessage="1" sqref="O1:O2" xr:uid="{00000000-0002-0000-0300-000000000000}">
      <formula1>#REF!</formula1>
    </dataValidation>
    <dataValidation type="list" allowBlank="1" showInputMessage="1" sqref="O3:O4" xr:uid="{00000000-0002-0000-0300-000001000000}">
      <formula1>$EV$3:$EV$3</formula1>
    </dataValidation>
    <dataValidation type="list" allowBlank="1" showInputMessage="1" showErrorMessage="1" sqref="P1:P2" xr:uid="{00000000-0002-0000-0300-000002000000}">
      <formula1>$FS$3:$FS$3</formula1>
    </dataValidation>
    <dataValidation type="list" allowBlank="1" showInputMessage="1" showErrorMessage="1" sqref="EO3:EO4" xr:uid="{00000000-0002-0000-0300-000003000000}">
      <formula1>$EX$3:$EX$6</formula1>
    </dataValidation>
    <dataValidation type="list" allowBlank="1" showInputMessage="1" showErrorMessage="1" sqref="EI3:EN4" xr:uid="{00000000-0002-0000-0300-000004000000}">
      <formula1>$EV$3:$EV$4</formula1>
    </dataValidation>
    <dataValidation type="list" allowBlank="1" showInputMessage="1" showErrorMessage="1" sqref="P4" xr:uid="{00000000-0002-0000-0300-000005000000}">
      <formula1>$EV$3:$EV$15</formula1>
    </dataValidation>
    <dataValidation type="list" allowBlank="1" showInputMessage="1" showErrorMessage="1" sqref="N4 R4:S4" xr:uid="{00000000-0002-0000-0300-000006000000}">
      <formula1>$EU$3:$EU$14</formula1>
    </dataValidation>
    <dataValidation type="list" sqref="EH4" xr:uid="{00000000-0002-0000-0300-000007000000}">
      <formula1>$EU$3:$EU$14</formula1>
    </dataValidation>
    <dataValidation type="list" showInputMessage="1" showErrorMessage="1" sqref="C4" xr:uid="{00000000-0002-0000-0300-000008000000}">
      <formula1>$EU$3:$EU$14</formula1>
    </dataValidation>
    <dataValidation type="list" allowBlank="1" showInputMessage="1" sqref="M4" xr:uid="{00000000-0002-0000-0300-000009000000}">
      <formula1>$EU$3:$EU$14</formula1>
    </dataValidation>
    <dataValidation type="list" sqref="EH3" xr:uid="{00000000-0002-0000-0300-00000A000000}">
      <formula1>$EU$3:$EU$16</formula1>
    </dataValidation>
    <dataValidation type="list" showInputMessage="1" showErrorMessage="1" sqref="R3:S3 C3 M3:N3" xr:uid="{00000000-0002-0000-0300-00000B000000}">
      <formula1>$EU$3:$EU$16</formula1>
    </dataValidation>
    <dataValidation type="list" allowBlank="1" showInputMessage="1" showErrorMessage="1" sqref="P3" xr:uid="{589A13EC-9ABB-48B5-AF9A-E414164CAE1F}">
      <formula1>$EV$3:$EV$8</formula1>
    </dataValidation>
  </dataValidations>
  <printOptions horizontalCentered="1" verticalCentered="1"/>
  <pageMargins left="0.7" right="0.7" top="0.75" bottom="0.75" header="0.3" footer="0.3"/>
  <pageSetup paperSize="9" orientation="portrait" blackAndWhite="1" horizontalDpi="2" verticalDpi="300" r:id="rId1"/>
  <ignoredErrors>
    <ignoredError sqref="BY3 CC3 CM3 CR3" formula="1"/>
    <ignoredError sqref="Q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【こちらを入力】定期調査報告書</vt:lpstr>
      <vt:lpstr>【こちらを入力】調査結果表</vt:lpstr>
      <vt:lpstr>【7.ニ_黄色のみ入力】定期調査概要書</vt:lpstr>
      <vt:lpstr>【×入力禁止】市管理用</vt:lpstr>
      <vt:lpstr>【こちらを入力】定期調査報告書!_Hlk33088063</vt:lpstr>
      <vt:lpstr>【7.ニ_黄色のみ入力】定期調査概要書!Print_Area</vt:lpstr>
      <vt:lpstr>【こちらを入力】調査結果表!Print_Area</vt:lpstr>
      <vt:lpstr>【こちらを入力】定期調査報告書!Print_Area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doyo</dc:creator>
  <cp:lastModifiedBy>Administrator</cp:lastModifiedBy>
  <cp:lastPrinted>2023-09-28T06:36:43Z</cp:lastPrinted>
  <dcterms:created xsi:type="dcterms:W3CDTF">2007-08-24T01:21:35Z</dcterms:created>
  <dcterms:modified xsi:type="dcterms:W3CDTF">2024-07-11T05:41:46Z</dcterms:modified>
</cp:coreProperties>
</file>