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firstSheet="1" activeTab="1"/>
  </bookViews>
  <sheets>
    <sheet name="様式1-4" sheetId="5" state="hidden" r:id="rId1"/>
    <sheet name="特事加算" sheetId="22" r:id="rId2"/>
  </sheets>
  <definedNames>
    <definedName name="_xlnm.Print_Area" localSheetId="1">特事加算!$A$1:$W$65</definedName>
    <definedName name="_xlnm.Print_Area" localSheetId="0">'様式1-4'!$A$1:$O$25</definedName>
  </definedNames>
  <calcPr calcId="162913"/>
</workbook>
</file>

<file path=xl/calcChain.xml><?xml version="1.0" encoding="utf-8"?>
<calcChain xmlns="http://schemas.openxmlformats.org/spreadsheetml/2006/main">
  <c r="P62" i="22" l="1"/>
  <c r="O62" i="22"/>
  <c r="M62" i="22"/>
  <c r="L62" i="22"/>
  <c r="K62" i="22"/>
  <c r="I62" i="22"/>
  <c r="H62" i="22"/>
  <c r="G62" i="22"/>
  <c r="E62" i="22"/>
  <c r="D62" i="22"/>
  <c r="C62" i="22"/>
  <c r="U61" i="22"/>
  <c r="T61" i="22"/>
  <c r="S61" i="22"/>
  <c r="N61" i="22"/>
  <c r="R61" i="22" s="1"/>
  <c r="J61" i="22"/>
  <c r="F61" i="22"/>
  <c r="U60" i="22"/>
  <c r="T60" i="22"/>
  <c r="S60" i="22"/>
  <c r="N60" i="22"/>
  <c r="R60" i="22" s="1"/>
  <c r="J60" i="22"/>
  <c r="F60" i="22"/>
  <c r="U59" i="22"/>
  <c r="T59" i="22"/>
  <c r="S59" i="22"/>
  <c r="N59" i="22"/>
  <c r="R59" i="22" s="1"/>
  <c r="J59" i="22"/>
  <c r="F59" i="22"/>
  <c r="U58" i="22"/>
  <c r="T58" i="22"/>
  <c r="S58" i="22"/>
  <c r="N58" i="22"/>
  <c r="R58" i="22" s="1"/>
  <c r="J58" i="22"/>
  <c r="F58" i="22"/>
  <c r="U57" i="22"/>
  <c r="T57" i="22"/>
  <c r="S57" i="22"/>
  <c r="N57" i="22"/>
  <c r="R57" i="22" s="1"/>
  <c r="J57" i="22"/>
  <c r="F57" i="22"/>
  <c r="U56" i="22"/>
  <c r="T56" i="22"/>
  <c r="S56" i="22"/>
  <c r="N56" i="22"/>
  <c r="R56" i="22" s="1"/>
  <c r="J56" i="22"/>
  <c r="F56" i="22"/>
  <c r="U55" i="22"/>
  <c r="T55" i="22"/>
  <c r="S55" i="22"/>
  <c r="N55" i="22"/>
  <c r="R55" i="22" s="1"/>
  <c r="J55" i="22"/>
  <c r="F55" i="22"/>
  <c r="U54" i="22"/>
  <c r="T54" i="22"/>
  <c r="S54" i="22"/>
  <c r="N54" i="22"/>
  <c r="R54" i="22" s="1"/>
  <c r="J54" i="22"/>
  <c r="F54" i="22"/>
  <c r="U53" i="22"/>
  <c r="T53" i="22"/>
  <c r="S53" i="22"/>
  <c r="N53" i="22"/>
  <c r="R53" i="22" s="1"/>
  <c r="J53" i="22"/>
  <c r="F53" i="22"/>
  <c r="U52" i="22"/>
  <c r="T52" i="22"/>
  <c r="S52" i="22"/>
  <c r="N52" i="22"/>
  <c r="R52" i="22" s="1"/>
  <c r="J52" i="22"/>
  <c r="F52" i="22"/>
  <c r="U51" i="22"/>
  <c r="T51" i="22"/>
  <c r="S51" i="22"/>
  <c r="N51" i="22"/>
  <c r="R51" i="22" s="1"/>
  <c r="J51" i="22"/>
  <c r="F51" i="22"/>
  <c r="U50" i="22"/>
  <c r="T50" i="22"/>
  <c r="S50" i="22"/>
  <c r="N50" i="22"/>
  <c r="R50" i="22" s="1"/>
  <c r="J50" i="22"/>
  <c r="Q50" i="22" s="1"/>
  <c r="F50" i="22"/>
  <c r="Q39" i="22"/>
  <c r="P39" i="22"/>
  <c r="M38" i="22"/>
  <c r="N38" i="22" s="1"/>
  <c r="M39" i="22" s="1"/>
  <c r="L32" i="22"/>
  <c r="J23" i="22"/>
  <c r="J22" i="22"/>
  <c r="J21" i="22"/>
  <c r="N18" i="22"/>
  <c r="M18" i="22"/>
  <c r="L18" i="22"/>
  <c r="K18" i="22"/>
  <c r="J18" i="22"/>
  <c r="I18" i="22"/>
  <c r="H18" i="22"/>
  <c r="G18" i="22"/>
  <c r="F18" i="22"/>
  <c r="E18" i="22"/>
  <c r="D18" i="22"/>
  <c r="O17" i="22"/>
  <c r="N14" i="22"/>
  <c r="M14" i="22"/>
  <c r="L14" i="22"/>
  <c r="K14" i="22"/>
  <c r="J14" i="22"/>
  <c r="I14" i="22"/>
  <c r="H14" i="22"/>
  <c r="G14" i="22"/>
  <c r="F14" i="22"/>
  <c r="E14" i="22"/>
  <c r="D14" i="22"/>
  <c r="N13" i="22"/>
  <c r="N15" i="22" s="1"/>
  <c r="M13" i="22"/>
  <c r="M15" i="22" s="1"/>
  <c r="L13" i="22"/>
  <c r="L15" i="22" s="1"/>
  <c r="K13" i="22"/>
  <c r="K15" i="22" s="1"/>
  <c r="J13" i="22"/>
  <c r="J15" i="22" s="1"/>
  <c r="I13" i="22"/>
  <c r="I15" i="22" s="1"/>
  <c r="H13" i="22"/>
  <c r="H15" i="22" s="1"/>
  <c r="G13" i="22"/>
  <c r="G15" i="22" s="1"/>
  <c r="F13" i="22"/>
  <c r="F15" i="22" s="1"/>
  <c r="E13" i="22"/>
  <c r="D13" i="22"/>
  <c r="D15" i="22" s="1"/>
  <c r="O12" i="22"/>
  <c r="O11" i="22"/>
  <c r="O10" i="22"/>
  <c r="O9" i="22"/>
  <c r="U62" i="22" l="1"/>
  <c r="Q53" i="22"/>
  <c r="W50" i="22"/>
  <c r="Q52" i="22"/>
  <c r="W52" i="22" s="1"/>
  <c r="F62" i="22"/>
  <c r="V50" i="22"/>
  <c r="N62" i="22"/>
  <c r="R62" i="22" s="1"/>
  <c r="Q61" i="22"/>
  <c r="W61" i="22" s="1"/>
  <c r="Q60" i="22"/>
  <c r="T62" i="22"/>
  <c r="Q54" i="22"/>
  <c r="Q58" i="22"/>
  <c r="V58" i="22" s="1"/>
  <c r="Q56" i="22"/>
  <c r="W56" i="22" s="1"/>
  <c r="Q51" i="22"/>
  <c r="V54" i="22"/>
  <c r="Q55" i="22"/>
  <c r="V55" i="22" s="1"/>
  <c r="Q59" i="22"/>
  <c r="V59" i="22" s="1"/>
  <c r="W60" i="22"/>
  <c r="V51" i="22"/>
  <c r="W54" i="22"/>
  <c r="V56" i="22"/>
  <c r="Q57" i="22"/>
  <c r="V60" i="22"/>
  <c r="R39" i="22"/>
  <c r="S39" i="22" s="1"/>
  <c r="AF3" i="22" s="1"/>
  <c r="O14" i="22"/>
  <c r="L21" i="22" s="1"/>
  <c r="O21" i="22" s="1"/>
  <c r="O13" i="22"/>
  <c r="O15" i="22" s="1"/>
  <c r="L22" i="22" s="1"/>
  <c r="O22" i="22" s="1"/>
  <c r="O18" i="22"/>
  <c r="L23" i="22" s="1"/>
  <c r="O23" i="22" s="1"/>
  <c r="AI7" i="22" s="1"/>
  <c r="AH7" i="22" s="1"/>
  <c r="P4" i="22" s="1"/>
  <c r="AC6" i="22"/>
  <c r="AC4" i="22"/>
  <c r="AC3" i="22"/>
  <c r="AC7" i="22"/>
  <c r="AC5" i="22"/>
  <c r="V53" i="22"/>
  <c r="V57" i="22"/>
  <c r="E15" i="22"/>
  <c r="S62" i="22"/>
  <c r="W51" i="22"/>
  <c r="W53" i="22"/>
  <c r="J62" i="22"/>
  <c r="Q62" i="22" s="1"/>
  <c r="AB7" i="22" l="1"/>
  <c r="W55" i="22"/>
  <c r="V61" i="22"/>
  <c r="AF4" i="22"/>
  <c r="AF7" i="22"/>
  <c r="AF5" i="22"/>
  <c r="W58" i="22"/>
  <c r="V52" i="22"/>
  <c r="U63" i="22"/>
  <c r="AB4" i="22"/>
  <c r="AH4" i="22" s="1"/>
  <c r="AB3" i="22"/>
  <c r="AB5" i="22"/>
  <c r="AB6" i="22"/>
  <c r="W59" i="22"/>
  <c r="W62" i="22"/>
  <c r="W65" i="22" s="1"/>
  <c r="AG5" i="22" s="1"/>
  <c r="W57" i="22"/>
  <c r="AF6" i="22"/>
  <c r="V62" i="22"/>
  <c r="V65" i="22" s="1"/>
  <c r="AG6" i="22" l="1"/>
  <c r="AG7" i="22"/>
  <c r="AG4" i="22"/>
  <c r="AG3" i="22"/>
  <c r="AH6" i="22"/>
  <c r="AD7" i="22"/>
  <c r="AD5" i="22"/>
  <c r="AH5" i="22" s="1"/>
  <c r="AD3" i="22"/>
  <c r="AH3" i="22" s="1"/>
  <c r="P3" i="22" s="1"/>
  <c r="AD6" i="22"/>
  <c r="AD4" i="22"/>
  <c r="F19" i="5" l="1"/>
  <c r="N22" i="5" s="1"/>
  <c r="N23" i="5" s="1"/>
  <c r="N7" i="5"/>
  <c r="N10" i="5" s="1"/>
  <c r="N11" i="5" s="1"/>
</calcChain>
</file>

<file path=xl/comments1.xml><?xml version="1.0" encoding="utf-8"?>
<comments xmlns="http://schemas.openxmlformats.org/spreadsheetml/2006/main">
  <authors>
    <author>作成者</author>
  </authors>
  <commentList>
    <comment ref="C7" authorId="0" shapeId="0">
      <text>
        <r>
          <rPr>
            <b/>
            <sz val="9"/>
            <rFont val="ＭＳ Ｐゴシック"/>
            <family val="3"/>
            <charset val="128"/>
          </rPr>
          <t xml:space="preserve">実績のある月について入力してください。
</t>
        </r>
      </text>
    </comment>
    <comment ref="K10" authorId="0" shapeId="0">
      <text>
        <r>
          <rPr>
            <b/>
            <sz val="9"/>
            <rFont val="ＭＳ Ｐゴシック"/>
            <family val="3"/>
            <charset val="128"/>
          </rPr>
          <t>実績のある月数を入力してください。</t>
        </r>
      </text>
    </comment>
    <comment ref="E19" authorId="0" shapeId="0">
      <text>
        <r>
          <rPr>
            <b/>
            <sz val="9"/>
            <rFont val="ＭＳ Ｐゴシック"/>
            <family val="3"/>
            <charset val="128"/>
          </rPr>
          <t>届け出る月の直近３ヶ月の延訪問回数を入力してください。</t>
        </r>
      </text>
    </comment>
  </commentList>
</comments>
</file>

<file path=xl/sharedStrings.xml><?xml version="1.0" encoding="utf-8"?>
<sst xmlns="http://schemas.openxmlformats.org/spreadsheetml/2006/main" count="173" uniqueCount="139">
  <si>
    <t>4月</t>
    <rPh sb="1" eb="2">
      <t>ガツ</t>
    </rPh>
    <phoneticPr fontId="2"/>
  </si>
  <si>
    <t>5月</t>
  </si>
  <si>
    <t>6月</t>
  </si>
  <si>
    <t>7月</t>
  </si>
  <si>
    <t>8月</t>
  </si>
  <si>
    <t>9月</t>
  </si>
  <si>
    <t>10月</t>
  </si>
  <si>
    <t>11月</t>
  </si>
  <si>
    <t>12月</t>
  </si>
  <si>
    <t>1月</t>
  </si>
  <si>
    <t>2月</t>
  </si>
  <si>
    <t>計（人）</t>
    <rPh sb="0" eb="1">
      <t>ケイ</t>
    </rPh>
    <rPh sb="2" eb="3">
      <t>ニン</t>
    </rPh>
    <phoneticPr fontId="2"/>
  </si>
  <si>
    <t>介護福祉士常勤換算数（Ｂ）</t>
    <rPh sb="0" eb="2">
      <t>カイゴ</t>
    </rPh>
    <rPh sb="2" eb="5">
      <t>フクシシ</t>
    </rPh>
    <rPh sb="5" eb="7">
      <t>ジョウキン</t>
    </rPh>
    <rPh sb="7" eb="9">
      <t>カンサン</t>
    </rPh>
    <rPh sb="9" eb="10">
      <t>スウ</t>
    </rPh>
    <phoneticPr fontId="2"/>
  </si>
  <si>
    <t>加算要件</t>
    <phoneticPr fontId="2"/>
  </si>
  <si>
    <t>実績のある月数</t>
    <rPh sb="0" eb="2">
      <t>ジッセキ</t>
    </rPh>
    <rPh sb="5" eb="6">
      <t>ツキ</t>
    </rPh>
    <rPh sb="6" eb="7">
      <t>スウ</t>
    </rPh>
    <phoneticPr fontId="2"/>
  </si>
  <si>
    <t>※実績のない月は0を入力してください。</t>
    <rPh sb="1" eb="3">
      <t>ジッセキ</t>
    </rPh>
    <rPh sb="6" eb="7">
      <t>ツキ</t>
    </rPh>
    <rPh sb="10" eb="12">
      <t>ニュウリョク</t>
    </rPh>
    <phoneticPr fontId="2"/>
  </si>
  <si>
    <t>判定</t>
    <rPh sb="0" eb="2">
      <t>ハンテイ</t>
    </rPh>
    <phoneticPr fontId="2"/>
  </si>
  <si>
    <t>要件確認（％）</t>
    <rPh sb="0" eb="2">
      <t>ヨウケン</t>
    </rPh>
    <rPh sb="2" eb="4">
      <t>カクニン</t>
    </rPh>
    <phoneticPr fontId="2"/>
  </si>
  <si>
    <t>訪問介護員の常勤換算総数（Ａ）</t>
    <rPh sb="0" eb="2">
      <t>ホウモン</t>
    </rPh>
    <rPh sb="2" eb="4">
      <t>カイゴ</t>
    </rPh>
    <rPh sb="4" eb="5">
      <t>イン</t>
    </rPh>
    <rPh sb="6" eb="8">
      <t>ジョウキン</t>
    </rPh>
    <rPh sb="8" eb="10">
      <t>カンサン</t>
    </rPh>
    <rPh sb="10" eb="12">
      <t>ソウスウ</t>
    </rPh>
    <phoneticPr fontId="2"/>
  </si>
  <si>
    <t>実務者研修修了者
の常勤換算数（Ｃ）</t>
    <rPh sb="10" eb="12">
      <t>ジョウキン</t>
    </rPh>
    <rPh sb="12" eb="14">
      <t>カンサン</t>
    </rPh>
    <rPh sb="14" eb="15">
      <t>スウ</t>
    </rPh>
    <phoneticPr fontId="2"/>
  </si>
  <si>
    <t>小計Ｅ（Ｂ＋Ｃ＋Ｄ）</t>
    <rPh sb="0" eb="2">
      <t>ショウケイ</t>
    </rPh>
    <phoneticPr fontId="2"/>
  </si>
  <si>
    <t>介護福祉士数</t>
    <rPh sb="0" eb="2">
      <t>カイゴ</t>
    </rPh>
    <rPh sb="2" eb="5">
      <t>フクシシ</t>
    </rPh>
    <rPh sb="5" eb="6">
      <t>スウ</t>
    </rPh>
    <phoneticPr fontId="2"/>
  </si>
  <si>
    <t>介護福祉士
実務者研修終了者
介護職員基礎研修過程終了者の合計</t>
    <rPh sb="0" eb="2">
      <t>カイゴ</t>
    </rPh>
    <rPh sb="2" eb="5">
      <t>フクシシ</t>
    </rPh>
    <rPh sb="6" eb="9">
      <t>ジツムシャ</t>
    </rPh>
    <rPh sb="9" eb="11">
      <t>ケンシュウ</t>
    </rPh>
    <rPh sb="11" eb="13">
      <t>シュウリョウ</t>
    </rPh>
    <rPh sb="13" eb="14">
      <t>シャ</t>
    </rPh>
    <rPh sb="15" eb="17">
      <t>カイゴ</t>
    </rPh>
    <rPh sb="17" eb="19">
      <t>ショクイン</t>
    </rPh>
    <rPh sb="19" eb="21">
      <t>キソ</t>
    </rPh>
    <rPh sb="21" eb="23">
      <t>ケンシュウ</t>
    </rPh>
    <rPh sb="23" eb="25">
      <t>カテイ</t>
    </rPh>
    <rPh sb="25" eb="27">
      <t>シュウリョウ</t>
    </rPh>
    <rPh sb="27" eb="28">
      <t>シャ</t>
    </rPh>
    <rPh sb="29" eb="31">
      <t>ゴウケイ</t>
    </rPh>
    <phoneticPr fontId="2"/>
  </si>
  <si>
    <t>事業所名</t>
    <rPh sb="0" eb="3">
      <t>ジギョウショ</t>
    </rPh>
    <rPh sb="3" eb="4">
      <t>メイ</t>
    </rPh>
    <phoneticPr fontId="2"/>
  </si>
  <si>
    <t>利用実人員</t>
    <rPh sb="0" eb="2">
      <t>リヨウ</t>
    </rPh>
    <rPh sb="2" eb="3">
      <t>ジツ</t>
    </rPh>
    <rPh sb="3" eb="5">
      <t>ジンイン</t>
    </rPh>
    <phoneticPr fontId="2"/>
  </si>
  <si>
    <t>（利用者総数のうち）</t>
    <rPh sb="1" eb="4">
      <t>リヨウシャ</t>
    </rPh>
    <rPh sb="4" eb="6">
      <t>ソウスウ</t>
    </rPh>
    <phoneticPr fontId="2"/>
  </si>
  <si>
    <t>要介護１</t>
    <rPh sb="0" eb="3">
      <t>ヨウカイゴ</t>
    </rPh>
    <phoneticPr fontId="30"/>
  </si>
  <si>
    <t>要介護２</t>
    <rPh sb="0" eb="3">
      <t>ヨウカイゴ</t>
    </rPh>
    <phoneticPr fontId="30"/>
  </si>
  <si>
    <t>要介護３</t>
    <rPh sb="0" eb="3">
      <t>ヨウカイゴ</t>
    </rPh>
    <phoneticPr fontId="30"/>
  </si>
  <si>
    <t>要介護４</t>
    <rPh sb="0" eb="3">
      <t>ヨウカイゴ</t>
    </rPh>
    <phoneticPr fontId="30"/>
  </si>
  <si>
    <t>要介護５</t>
    <rPh sb="0" eb="3">
      <t>ヨウカイゴ</t>
    </rPh>
    <phoneticPr fontId="30"/>
  </si>
  <si>
    <t>要介護４・５の合計</t>
    <rPh sb="0" eb="3">
      <t>ヨウカイゴ</t>
    </rPh>
    <rPh sb="7" eb="9">
      <t>ゴウケイ</t>
    </rPh>
    <phoneticPr fontId="2"/>
  </si>
  <si>
    <t>日常生活自立度Ⅲ以上の利用実人員合計</t>
    <rPh sb="0" eb="2">
      <t>ニチジョウ</t>
    </rPh>
    <rPh sb="2" eb="4">
      <t>セイカツ</t>
    </rPh>
    <rPh sb="4" eb="7">
      <t>ジリツド</t>
    </rPh>
    <rPh sb="8" eb="10">
      <t>イジョウ</t>
    </rPh>
    <rPh sb="11" eb="13">
      <t>リヨウ</t>
    </rPh>
    <rPh sb="13" eb="14">
      <t>ミ</t>
    </rPh>
    <rPh sb="14" eb="16">
      <t>ジンイン</t>
    </rPh>
    <rPh sb="16" eb="18">
      <t>ゴウケイ</t>
    </rPh>
    <phoneticPr fontId="30"/>
  </si>
  <si>
    <t>記載例</t>
    <rPh sb="0" eb="3">
      <t>キサイレイ</t>
    </rPh>
    <phoneticPr fontId="30"/>
  </si>
  <si>
    <t>5月</t>
    <rPh sb="1" eb="2">
      <t>ガツ</t>
    </rPh>
    <phoneticPr fontId="2"/>
  </si>
  <si>
    <t>※「喀痰吸引等を必要とする者」を計算に含めることができるのは,たんの吸引等の業務を行うための登録を受けている事業所に限られます。</t>
    <rPh sb="2" eb="4">
      <t>カクタン</t>
    </rPh>
    <rPh sb="4" eb="6">
      <t>キュウイン</t>
    </rPh>
    <rPh sb="6" eb="7">
      <t>トウ</t>
    </rPh>
    <rPh sb="8" eb="10">
      <t>ヒツヨウ</t>
    </rPh>
    <rPh sb="13" eb="14">
      <t>モノ</t>
    </rPh>
    <rPh sb="16" eb="18">
      <t>ケイサン</t>
    </rPh>
    <rPh sb="19" eb="20">
      <t>フク</t>
    </rPh>
    <rPh sb="34" eb="36">
      <t>キュウイン</t>
    </rPh>
    <rPh sb="36" eb="37">
      <t>トウ</t>
    </rPh>
    <rPh sb="38" eb="40">
      <t>ギョウム</t>
    </rPh>
    <rPh sb="41" eb="42">
      <t>オコナ</t>
    </rPh>
    <rPh sb="46" eb="48">
      <t>トウロク</t>
    </rPh>
    <rPh sb="49" eb="50">
      <t>ウ</t>
    </rPh>
    <rPh sb="54" eb="57">
      <t>ジギョウショ</t>
    </rPh>
    <rPh sb="58" eb="59">
      <t>カギ</t>
    </rPh>
    <phoneticPr fontId="2"/>
  </si>
  <si>
    <t>実績のある月数</t>
    <rPh sb="0" eb="2">
      <t>ジッセキ</t>
    </rPh>
    <rPh sb="5" eb="7">
      <t>ツキスウ</t>
    </rPh>
    <phoneticPr fontId="2"/>
  </si>
  <si>
    <t>算定要件</t>
    <rPh sb="0" eb="2">
      <t>サンテイ</t>
    </rPh>
    <rPh sb="2" eb="4">
      <t>ヨウケン</t>
    </rPh>
    <phoneticPr fontId="2"/>
  </si>
  <si>
    <t>月</t>
    <rPh sb="0" eb="1">
      <t>ガツ</t>
    </rPh>
    <phoneticPr fontId="2"/>
  </si>
  <si>
    <t>区　　分</t>
    <rPh sb="0" eb="1">
      <t>ク</t>
    </rPh>
    <rPh sb="3" eb="4">
      <t>ブン</t>
    </rPh>
    <phoneticPr fontId="2"/>
  </si>
  <si>
    <t>計（人）</t>
    <rPh sb="0" eb="1">
      <t>ケイ</t>
    </rPh>
    <rPh sb="2" eb="3">
      <t>ヒト</t>
    </rPh>
    <phoneticPr fontId="2"/>
  </si>
  <si>
    <t>計</t>
    <rPh sb="0" eb="1">
      <t>ケイ</t>
    </rPh>
    <phoneticPr fontId="2"/>
  </si>
  <si>
    <t>(様式１－４）利用実人員計算書（第一号訪問事業）</t>
    <rPh sb="1" eb="3">
      <t>ヨウシキ</t>
    </rPh>
    <rPh sb="7" eb="9">
      <t>リヨウ</t>
    </rPh>
    <rPh sb="9" eb="10">
      <t>ジツ</t>
    </rPh>
    <rPh sb="10" eb="12">
      <t>ジンイン</t>
    </rPh>
    <rPh sb="12" eb="15">
      <t>ケイサンショ</t>
    </rPh>
    <rPh sb="16" eb="18">
      <t>ダイイチ</t>
    </rPh>
    <rPh sb="18" eb="19">
      <t>ゴウ</t>
    </rPh>
    <rPh sb="19" eb="21">
      <t>ホウモン</t>
    </rPh>
    <rPh sb="21" eb="23">
      <t>ジギョウ</t>
    </rPh>
    <phoneticPr fontId="2"/>
  </si>
  <si>
    <t>（１）　前年度（毎年４月１日に始まり翌年３月３１日をもって終わる年度）の実績が６月以上ある事業所</t>
    <rPh sb="4" eb="7">
      <t>ゼンネンド</t>
    </rPh>
    <rPh sb="8" eb="10">
      <t>マイトシ</t>
    </rPh>
    <rPh sb="11" eb="12">
      <t>ガツ</t>
    </rPh>
    <rPh sb="13" eb="14">
      <t>ニチ</t>
    </rPh>
    <rPh sb="15" eb="16">
      <t>ハジ</t>
    </rPh>
    <rPh sb="18" eb="20">
      <t>ヨクネン</t>
    </rPh>
    <rPh sb="21" eb="22">
      <t>ガツ</t>
    </rPh>
    <rPh sb="24" eb="25">
      <t>ニチ</t>
    </rPh>
    <rPh sb="29" eb="30">
      <t>オ</t>
    </rPh>
    <rPh sb="32" eb="34">
      <t>ネンド</t>
    </rPh>
    <rPh sb="36" eb="38">
      <t>ジッセキ</t>
    </rPh>
    <rPh sb="40" eb="41">
      <t>ツキ</t>
    </rPh>
    <rPh sb="41" eb="43">
      <t>イジョウ</t>
    </rPh>
    <rPh sb="45" eb="48">
      <t>ジギョウショ</t>
    </rPh>
    <phoneticPr fontId="2"/>
  </si>
  <si>
    <t>４月</t>
    <rPh sb="1" eb="2">
      <t>ガツ</t>
    </rPh>
    <phoneticPr fontId="2"/>
  </si>
  <si>
    <t>５月</t>
    <rPh sb="1" eb="2">
      <t>ガツ</t>
    </rPh>
    <phoneticPr fontId="2"/>
  </si>
  <si>
    <t>６月</t>
    <rPh sb="1" eb="2">
      <t>ガツ</t>
    </rPh>
    <phoneticPr fontId="2"/>
  </si>
  <si>
    <t>７月</t>
    <rPh sb="1" eb="2">
      <t>ガツ</t>
    </rPh>
    <phoneticPr fontId="2"/>
  </si>
  <si>
    <t>８月</t>
  </si>
  <si>
    <t>９月</t>
  </si>
  <si>
    <t>１０月</t>
  </si>
  <si>
    <t>１１月</t>
  </si>
  <si>
    <t>１２月</t>
  </si>
  <si>
    <t>１月</t>
    <rPh sb="1" eb="2">
      <t>ガツ</t>
    </rPh>
    <phoneticPr fontId="2"/>
  </si>
  <si>
    <t>２月</t>
    <rPh sb="1" eb="2">
      <t>ガツ</t>
    </rPh>
    <phoneticPr fontId="2"/>
  </si>
  <si>
    <t>月平均利用実人員</t>
    <rPh sb="0" eb="1">
      <t>ツキ</t>
    </rPh>
    <rPh sb="1" eb="3">
      <t>ヘイキン</t>
    </rPh>
    <rPh sb="3" eb="5">
      <t>リヨウ</t>
    </rPh>
    <rPh sb="5" eb="6">
      <t>ジツ</t>
    </rPh>
    <rPh sb="6" eb="8">
      <t>ジンイン</t>
    </rPh>
    <phoneticPr fontId="2"/>
  </si>
  <si>
    <t>（ａ）／</t>
    <phoneticPr fontId="2"/>
  </si>
  <si>
    <t>月</t>
    <rPh sb="0" eb="1">
      <t>ツキ</t>
    </rPh>
    <phoneticPr fontId="2"/>
  </si>
  <si>
    <t>＝</t>
    <phoneticPr fontId="2"/>
  </si>
  <si>
    <t>（５人以下）</t>
    <rPh sb="2" eb="3">
      <t>ニン</t>
    </rPh>
    <rPh sb="3" eb="5">
      <t>イカ</t>
    </rPh>
    <phoneticPr fontId="2"/>
  </si>
  <si>
    <t>（２）　前年度の実績が６月に満たない事業所</t>
    <rPh sb="4" eb="7">
      <t>ゼンネンド</t>
    </rPh>
    <rPh sb="8" eb="10">
      <t>ジッセキ</t>
    </rPh>
    <rPh sb="12" eb="13">
      <t>ツキ</t>
    </rPh>
    <rPh sb="14" eb="15">
      <t>ミ</t>
    </rPh>
    <rPh sb="18" eb="21">
      <t>ジギョウショ</t>
    </rPh>
    <phoneticPr fontId="2"/>
  </si>
  <si>
    <t>※実績が６月に満たない事業所は、毎月、平均延訪問回数を記録し、所定の回数を上回った場合には、直ちに体制届の変更を行うこと。</t>
    <rPh sb="1" eb="3">
      <t>ジッセキ</t>
    </rPh>
    <rPh sb="5" eb="6">
      <t>ツキ</t>
    </rPh>
    <rPh sb="7" eb="8">
      <t>ミ</t>
    </rPh>
    <rPh sb="11" eb="14">
      <t>ジギョウショ</t>
    </rPh>
    <rPh sb="16" eb="18">
      <t>マイツキ</t>
    </rPh>
    <rPh sb="19" eb="21">
      <t>ヘイキン</t>
    </rPh>
    <rPh sb="21" eb="22">
      <t>ノ</t>
    </rPh>
    <rPh sb="22" eb="24">
      <t>ホウモン</t>
    </rPh>
    <rPh sb="24" eb="26">
      <t>カイスウ</t>
    </rPh>
    <rPh sb="27" eb="29">
      <t>キロク</t>
    </rPh>
    <rPh sb="31" eb="33">
      <t>ショテイ</t>
    </rPh>
    <rPh sb="34" eb="36">
      <t>カイスウ</t>
    </rPh>
    <rPh sb="37" eb="39">
      <t>ウワマワ</t>
    </rPh>
    <rPh sb="41" eb="43">
      <t>バアイ</t>
    </rPh>
    <rPh sb="46" eb="47">
      <t>タダ</t>
    </rPh>
    <rPh sb="49" eb="51">
      <t>タイセイ</t>
    </rPh>
    <rPh sb="51" eb="52">
      <t>トドケ</t>
    </rPh>
    <rPh sb="53" eb="55">
      <t>ヘンコウ</t>
    </rPh>
    <rPh sb="56" eb="57">
      <t>オコナ</t>
    </rPh>
    <phoneticPr fontId="2"/>
  </si>
  <si>
    <t>（ａ）／</t>
    <phoneticPr fontId="2"/>
  </si>
  <si>
    <t>人</t>
    <rPh sb="0" eb="1">
      <t>ニン</t>
    </rPh>
    <phoneticPr fontId="2"/>
  </si>
  <si>
    <t>常勤</t>
    <rPh sb="0" eb="2">
      <t>ジョウキン</t>
    </rPh>
    <phoneticPr fontId="2"/>
  </si>
  <si>
    <t>非常勤</t>
    <rPh sb="0" eb="3">
      <t>ヒジョウキン</t>
    </rPh>
    <phoneticPr fontId="2"/>
  </si>
  <si>
    <t>要介護3の利用者</t>
    <rPh sb="0" eb="3">
      <t>ヨウカイゴ</t>
    </rPh>
    <rPh sb="5" eb="8">
      <t>リヨウシャ</t>
    </rPh>
    <phoneticPr fontId="25"/>
  </si>
  <si>
    <t>痰の吸引について</t>
    <rPh sb="0" eb="1">
      <t>タン</t>
    </rPh>
    <rPh sb="2" eb="4">
      <t>キュウイン</t>
    </rPh>
    <phoneticPr fontId="25"/>
  </si>
  <si>
    <t>①日常生活
自立度
Ⅲ以上</t>
    <rPh sb="1" eb="3">
      <t>ニチジョウ</t>
    </rPh>
    <rPh sb="3" eb="5">
      <t>セイカツ</t>
    </rPh>
    <rPh sb="6" eb="9">
      <t>ジリツド</t>
    </rPh>
    <rPh sb="11" eb="13">
      <t>イジョウ</t>
    </rPh>
    <phoneticPr fontId="30"/>
  </si>
  <si>
    <t>②喀痰吸引等の行為を必要とする者</t>
    <phoneticPr fontId="2"/>
  </si>
  <si>
    <t>左記①②のいずれにもあたらない</t>
    <rPh sb="0" eb="2">
      <t>サキ</t>
    </rPh>
    <phoneticPr fontId="2"/>
  </si>
  <si>
    <t>加算Ⅳ
割合
(％）</t>
    <rPh sb="0" eb="2">
      <t>カサン</t>
    </rPh>
    <rPh sb="4" eb="6">
      <t>ワリアイ</t>
    </rPh>
    <phoneticPr fontId="30"/>
  </si>
  <si>
    <t>加算I・Ⅲ
割合
(％）</t>
    <rPh sb="0" eb="2">
      <t>カサン</t>
    </rPh>
    <rPh sb="6" eb="8">
      <t>ワリアイ</t>
    </rPh>
    <phoneticPr fontId="30"/>
  </si>
  <si>
    <t>喀痰吸引等の行為を必要とする者の合計（※）</t>
    <rPh sb="0" eb="2">
      <t>カクタン</t>
    </rPh>
    <rPh sb="2" eb="4">
      <t>キュウイン</t>
    </rPh>
    <rPh sb="4" eb="5">
      <t>トウ</t>
    </rPh>
    <rPh sb="6" eb="8">
      <t>コウイ</t>
    </rPh>
    <rPh sb="9" eb="11">
      <t>ヒツヨウ</t>
    </rPh>
    <rPh sb="14" eb="15">
      <t>モノ</t>
    </rPh>
    <rPh sb="16" eb="18">
      <t>ゴウケイ</t>
    </rPh>
    <phoneticPr fontId="30"/>
  </si>
  <si>
    <t>計</t>
    <rPh sb="0" eb="1">
      <t>ケイ</t>
    </rPh>
    <phoneticPr fontId="25"/>
  </si>
  <si>
    <t>※黄色のセルを入力してください。</t>
    <rPh sb="1" eb="3">
      <t>キイロ</t>
    </rPh>
    <rPh sb="7" eb="9">
      <t>ニュウリョク</t>
    </rPh>
    <phoneticPr fontId="25"/>
  </si>
  <si>
    <t xml:space="preserve">
利用実人員
合計</t>
    <rPh sb="1" eb="3">
      <t>リヨウ</t>
    </rPh>
    <rPh sb="3" eb="4">
      <t>ジツ</t>
    </rPh>
    <rPh sb="4" eb="6">
      <t>ジンイン</t>
    </rPh>
    <rPh sb="7" eb="9">
      <t>ゴウケイ</t>
    </rPh>
    <phoneticPr fontId="30"/>
  </si>
  <si>
    <t>⑴</t>
    <phoneticPr fontId="2"/>
  </si>
  <si>
    <t>⑵</t>
    <phoneticPr fontId="2"/>
  </si>
  <si>
    <t>⑶</t>
    <phoneticPr fontId="2"/>
  </si>
  <si>
    <t>⑷</t>
    <phoneticPr fontId="2"/>
  </si>
  <si>
    <t>⑸</t>
    <phoneticPr fontId="2"/>
  </si>
  <si>
    <t>⑹</t>
    <phoneticPr fontId="2"/>
  </si>
  <si>
    <t>⑺</t>
    <phoneticPr fontId="2"/>
  </si>
  <si>
    <t>二⑵</t>
    <rPh sb="0" eb="1">
      <t>ニ</t>
    </rPh>
    <phoneticPr fontId="2"/>
  </si>
  <si>
    <t>⑶</t>
    <phoneticPr fontId="2"/>
  </si>
  <si>
    <t>⑷</t>
    <phoneticPr fontId="2"/>
  </si>
  <si>
    <t>算定区分</t>
    <rPh sb="0" eb="2">
      <t>サンテイ</t>
    </rPh>
    <rPh sb="2" eb="4">
      <t>クブン</t>
    </rPh>
    <phoneticPr fontId="2"/>
  </si>
  <si>
    <t>加算Ⅰ</t>
    <rPh sb="0" eb="2">
      <t>カサン</t>
    </rPh>
    <phoneticPr fontId="2"/>
  </si>
  <si>
    <t>加算Ⅲと加算Ⅴを併算定する場合入力⇒</t>
    <rPh sb="0" eb="2">
      <t>カサン</t>
    </rPh>
    <rPh sb="4" eb="6">
      <t>カサン</t>
    </rPh>
    <rPh sb="8" eb="9">
      <t>ヘイ</t>
    </rPh>
    <rPh sb="9" eb="11">
      <t>サンテイ</t>
    </rPh>
    <rPh sb="13" eb="15">
      <t>バアイ</t>
    </rPh>
    <rPh sb="15" eb="17">
      <t>ニュウリョク</t>
    </rPh>
    <phoneticPr fontId="2"/>
  </si>
  <si>
    <t>加算Ⅱ</t>
    <rPh sb="0" eb="2">
      <t>カサン</t>
    </rPh>
    <phoneticPr fontId="2"/>
  </si>
  <si>
    <t>加算Ⅲ</t>
    <rPh sb="0" eb="2">
      <t>カサン</t>
    </rPh>
    <phoneticPr fontId="2"/>
  </si>
  <si>
    <t>前年度（毎年4月1日に始まり翌年3月31日をもって終わる年度）の実績を記載。ただし，前年度の実績が６月に満たない場合は前３月の実績を記載</t>
    <rPh sb="0" eb="3">
      <t>ゼンネンド</t>
    </rPh>
    <rPh sb="4" eb="6">
      <t>マイトシ</t>
    </rPh>
    <rPh sb="7" eb="8">
      <t>ガツ</t>
    </rPh>
    <rPh sb="9" eb="10">
      <t>ニチ</t>
    </rPh>
    <rPh sb="11" eb="12">
      <t>ハジ</t>
    </rPh>
    <rPh sb="14" eb="16">
      <t>ヨクネン</t>
    </rPh>
    <rPh sb="17" eb="18">
      <t>ガツ</t>
    </rPh>
    <rPh sb="20" eb="21">
      <t>ニチ</t>
    </rPh>
    <rPh sb="25" eb="26">
      <t>オ</t>
    </rPh>
    <rPh sb="28" eb="30">
      <t>ネンド</t>
    </rPh>
    <rPh sb="32" eb="34">
      <t>ジッセキ</t>
    </rPh>
    <rPh sb="35" eb="37">
      <t>キサイ</t>
    </rPh>
    <rPh sb="42" eb="44">
      <t>ゼンネン</t>
    </rPh>
    <rPh sb="44" eb="45">
      <t>ド</t>
    </rPh>
    <rPh sb="46" eb="48">
      <t>ジッセキ</t>
    </rPh>
    <rPh sb="50" eb="51">
      <t>ツキ</t>
    </rPh>
    <rPh sb="52" eb="53">
      <t>ミ</t>
    </rPh>
    <rPh sb="56" eb="58">
      <t>バアイ</t>
    </rPh>
    <rPh sb="59" eb="60">
      <t>ゼン</t>
    </rPh>
    <rPh sb="61" eb="62">
      <t>ツキ</t>
    </rPh>
    <rPh sb="63" eb="65">
      <t>ジッセキ</t>
    </rPh>
    <rPh sb="66" eb="68">
      <t>キサイ</t>
    </rPh>
    <phoneticPr fontId="2"/>
  </si>
  <si>
    <t>加算Ⅳ</t>
    <rPh sb="0" eb="2">
      <t>カサン</t>
    </rPh>
    <phoneticPr fontId="2"/>
  </si>
  <si>
    <t>新</t>
    <rPh sb="0" eb="1">
      <t>シン</t>
    </rPh>
    <phoneticPr fontId="2"/>
  </si>
  <si>
    <t>①　訪問介護員の人材要件</t>
    <rPh sb="2" eb="4">
      <t>ホウモン</t>
    </rPh>
    <rPh sb="4" eb="7">
      <t>カイゴイン</t>
    </rPh>
    <rPh sb="8" eb="10">
      <t>ジンザイ</t>
    </rPh>
    <rPh sb="10" eb="12">
      <t>ヨウケン</t>
    </rPh>
    <phoneticPr fontId="2"/>
  </si>
  <si>
    <t>加算Ⅴ</t>
    <rPh sb="0" eb="2">
      <t>カサン</t>
    </rPh>
    <phoneticPr fontId="2"/>
  </si>
  <si>
    <t>研修計画</t>
    <rPh sb="0" eb="2">
      <t>ケンシュウ</t>
    </rPh>
    <rPh sb="2" eb="4">
      <t>ケイカク</t>
    </rPh>
    <phoneticPr fontId="2"/>
  </si>
  <si>
    <t>技術指導会議</t>
    <rPh sb="0" eb="2">
      <t>ギジュツ</t>
    </rPh>
    <rPh sb="2" eb="4">
      <t>シドウ</t>
    </rPh>
    <rPh sb="4" eb="6">
      <t>カイギ</t>
    </rPh>
    <phoneticPr fontId="2"/>
  </si>
  <si>
    <t>健康診断</t>
    <rPh sb="0" eb="2">
      <t>ケンコウ</t>
    </rPh>
    <rPh sb="2" eb="4">
      <t>シンダン</t>
    </rPh>
    <phoneticPr fontId="2"/>
  </si>
  <si>
    <t>緊急時対応方法</t>
    <rPh sb="0" eb="2">
      <t>キンキュウ</t>
    </rPh>
    <rPh sb="2" eb="3">
      <t>ジ</t>
    </rPh>
    <rPh sb="3" eb="5">
      <t>タイオウ</t>
    </rPh>
    <rPh sb="5" eb="7">
      <t>ホウホウ</t>
    </rPh>
    <phoneticPr fontId="2"/>
  </si>
  <si>
    <t>介福割合</t>
    <rPh sb="0" eb="1">
      <t>スケ</t>
    </rPh>
    <rPh sb="1" eb="2">
      <t>フク</t>
    </rPh>
    <rPh sb="2" eb="4">
      <t>ワリアイ</t>
    </rPh>
    <phoneticPr fontId="2"/>
  </si>
  <si>
    <t>サ責</t>
    <rPh sb="1" eb="2">
      <t>セキ</t>
    </rPh>
    <phoneticPr fontId="2"/>
  </si>
  <si>
    <t>中重度</t>
    <rPh sb="0" eb="3">
      <t>チュウジュウド</t>
    </rPh>
    <phoneticPr fontId="2"/>
  </si>
  <si>
    <t>全てのサ責に個別研修計画</t>
    <rPh sb="0" eb="1">
      <t>スベ</t>
    </rPh>
    <rPh sb="4" eb="5">
      <t>セキ</t>
    </rPh>
    <rPh sb="6" eb="8">
      <t>コベツ</t>
    </rPh>
    <rPh sb="8" eb="10">
      <t>ケンシュウ</t>
    </rPh>
    <rPh sb="10" eb="12">
      <t>ケイカク</t>
    </rPh>
    <phoneticPr fontId="2"/>
  </si>
  <si>
    <t>チェックシート</t>
    <phoneticPr fontId="2"/>
  </si>
  <si>
    <t>訪問介護員への手順書及び報告</t>
    <rPh sb="0" eb="2">
      <t>ホウモン</t>
    </rPh>
    <rPh sb="2" eb="4">
      <t>カイゴ</t>
    </rPh>
    <rPh sb="4" eb="5">
      <t>イン</t>
    </rPh>
    <rPh sb="7" eb="10">
      <t>テジュンショ</t>
    </rPh>
    <rPh sb="10" eb="11">
      <t>オヨ</t>
    </rPh>
    <rPh sb="12" eb="14">
      <t>ホウコク</t>
    </rPh>
    <phoneticPr fontId="2"/>
  </si>
  <si>
    <t>チェックシート</t>
    <phoneticPr fontId="2"/>
  </si>
  <si>
    <t>本表①</t>
    <rPh sb="0" eb="2">
      <t>ホンヒョウ</t>
    </rPh>
    <phoneticPr fontId="2"/>
  </si>
  <si>
    <t>本表②</t>
    <rPh sb="0" eb="2">
      <t>ホンヒョウ</t>
    </rPh>
    <phoneticPr fontId="2"/>
  </si>
  <si>
    <t>介護職員基礎研修過程終了者
の常勤換算数（Ｄ）</t>
    <rPh sb="15" eb="17">
      <t>ジョウキン</t>
    </rPh>
    <rPh sb="17" eb="19">
      <t>カンサン</t>
    </rPh>
    <rPh sb="18" eb="20">
      <t>サンスウ</t>
    </rPh>
    <phoneticPr fontId="2"/>
  </si>
  <si>
    <t>B/A</t>
    <phoneticPr fontId="2"/>
  </si>
  <si>
    <t>Ｅ/A</t>
    <phoneticPr fontId="2"/>
  </si>
  <si>
    <t>勤続年数７年以上の職員（F）</t>
    <rPh sb="0" eb="2">
      <t>キンゾク</t>
    </rPh>
    <rPh sb="2" eb="4">
      <t>ネンスウ</t>
    </rPh>
    <rPh sb="5" eb="8">
      <t>ネンイジョウ</t>
    </rPh>
    <rPh sb="9" eb="11">
      <t>ショクイン</t>
    </rPh>
    <phoneticPr fontId="2"/>
  </si>
  <si>
    <t>F/A</t>
    <phoneticPr fontId="2"/>
  </si>
  <si>
    <t>訪問介護員における勤続７年以上の職員の割合</t>
    <rPh sb="0" eb="2">
      <t>ホウモン</t>
    </rPh>
    <rPh sb="2" eb="4">
      <t>カイゴ</t>
    </rPh>
    <rPh sb="4" eb="5">
      <t>イン</t>
    </rPh>
    <rPh sb="9" eb="11">
      <t>キンゾク</t>
    </rPh>
    <rPh sb="12" eb="13">
      <t>ネン</t>
    </rPh>
    <rPh sb="13" eb="15">
      <t>イジョウ</t>
    </rPh>
    <rPh sb="16" eb="18">
      <t>ショクイン</t>
    </rPh>
    <rPh sb="19" eb="21">
      <t>ワリアイ</t>
    </rPh>
    <phoneticPr fontId="2"/>
  </si>
  <si>
    <t>②　サービス提供責任者要件</t>
    <rPh sb="6" eb="8">
      <t>テイキョウ</t>
    </rPh>
    <rPh sb="8" eb="11">
      <t>セキニンシャ</t>
    </rPh>
    <rPh sb="11" eb="13">
      <t>ヨウケン</t>
    </rPh>
    <phoneticPr fontId="2"/>
  </si>
  <si>
    <t>職員数（人）</t>
    <rPh sb="0" eb="2">
      <t>ショクイン</t>
    </rPh>
    <rPh sb="2" eb="3">
      <t>スウ</t>
    </rPh>
    <rPh sb="4" eb="5">
      <t>ニン</t>
    </rPh>
    <phoneticPr fontId="2"/>
  </si>
  <si>
    <t>常勤換算職員数</t>
    <rPh sb="0" eb="2">
      <t>ジョウキン</t>
    </rPh>
    <rPh sb="2" eb="4">
      <t>カンサン</t>
    </rPh>
    <rPh sb="4" eb="6">
      <t>ショクイン</t>
    </rPh>
    <rPh sb="6" eb="7">
      <t>カズ</t>
    </rPh>
    <phoneticPr fontId="2"/>
  </si>
  <si>
    <t>サービス提供責任者</t>
    <rPh sb="4" eb="6">
      <t>テイキョウ</t>
    </rPh>
    <rPh sb="6" eb="8">
      <t>セキニン</t>
    </rPh>
    <rPh sb="8" eb="9">
      <t>シャ</t>
    </rPh>
    <phoneticPr fontId="2"/>
  </si>
  <si>
    <t>ア　３年以上の実務経験を有する介護福祉士</t>
    <rPh sb="3" eb="4">
      <t>ネン</t>
    </rPh>
    <rPh sb="4" eb="6">
      <t>イジョウ</t>
    </rPh>
    <rPh sb="7" eb="9">
      <t>ジツム</t>
    </rPh>
    <rPh sb="9" eb="11">
      <t>ケイケン</t>
    </rPh>
    <rPh sb="12" eb="13">
      <t>ユウ</t>
    </rPh>
    <rPh sb="15" eb="17">
      <t>カイゴ</t>
    </rPh>
    <rPh sb="17" eb="20">
      <t>フクシシ</t>
    </rPh>
    <phoneticPr fontId="2"/>
  </si>
  <si>
    <t>イ　５年以上の実務経験を有する実務研修修了者，基礎課程修了者，１級課程修了者</t>
    <rPh sb="3" eb="6">
      <t>ネンイジョウ</t>
    </rPh>
    <rPh sb="7" eb="9">
      <t>ジツム</t>
    </rPh>
    <rPh sb="9" eb="11">
      <t>ケイケン</t>
    </rPh>
    <rPh sb="12" eb="13">
      <t>ユウ</t>
    </rPh>
    <rPh sb="15" eb="17">
      <t>ジツム</t>
    </rPh>
    <rPh sb="17" eb="19">
      <t>ケンシュウ</t>
    </rPh>
    <rPh sb="19" eb="22">
      <t>シュウリョウシャ</t>
    </rPh>
    <rPh sb="23" eb="25">
      <t>キソ</t>
    </rPh>
    <rPh sb="25" eb="27">
      <t>カテイ</t>
    </rPh>
    <rPh sb="27" eb="30">
      <t>シュウリョウシャ</t>
    </rPh>
    <rPh sb="32" eb="33">
      <t>キュウ</t>
    </rPh>
    <rPh sb="33" eb="35">
      <t>カテイ</t>
    </rPh>
    <rPh sb="35" eb="38">
      <t>シュウリョウシャ</t>
    </rPh>
    <phoneticPr fontId="2"/>
  </si>
  <si>
    <t>⑹関係</t>
    <rPh sb="1" eb="3">
      <t>カンケイ</t>
    </rPh>
    <phoneticPr fontId="2"/>
  </si>
  <si>
    <t>二⑶関係</t>
    <rPh sb="0" eb="1">
      <t>ニ</t>
    </rPh>
    <rPh sb="2" eb="4">
      <t>カンケイ</t>
    </rPh>
    <phoneticPr fontId="2"/>
  </si>
  <si>
    <t>前３月の利用者数</t>
    <rPh sb="0" eb="1">
      <t>ゼン</t>
    </rPh>
    <rPh sb="2" eb="3">
      <t>ツキ</t>
    </rPh>
    <rPh sb="4" eb="7">
      <t>リヨウシャ</t>
    </rPh>
    <rPh sb="7" eb="8">
      <t>スウ</t>
    </rPh>
    <phoneticPr fontId="2"/>
  </si>
  <si>
    <t>必要配置数</t>
    <rPh sb="0" eb="2">
      <t>ヒツヨウ</t>
    </rPh>
    <rPh sb="2" eb="4">
      <t>ハイチ</t>
    </rPh>
    <rPh sb="4" eb="5">
      <t>スウ</t>
    </rPh>
    <phoneticPr fontId="2"/>
  </si>
  <si>
    <t>2人以下判定</t>
    <rPh sb="1" eb="4">
      <t>ニンイカ</t>
    </rPh>
    <rPh sb="4" eb="6">
      <t>ハンテイ</t>
    </rPh>
    <phoneticPr fontId="2"/>
  </si>
  <si>
    <t>必要数</t>
    <rPh sb="0" eb="3">
      <t>ヒツヨウスウ</t>
    </rPh>
    <phoneticPr fontId="2"/>
  </si>
  <si>
    <t>配置数</t>
    <rPh sb="0" eb="3">
      <t>ハイチスウ</t>
    </rPh>
    <phoneticPr fontId="2"/>
  </si>
  <si>
    <t>サービス提供責任者の業務に主として従事する常勤のサービス提供責任者</t>
    <rPh sb="4" eb="6">
      <t>テイキョウ</t>
    </rPh>
    <rPh sb="6" eb="8">
      <t>セキニン</t>
    </rPh>
    <rPh sb="8" eb="9">
      <t>シャ</t>
    </rPh>
    <rPh sb="10" eb="12">
      <t>ギョウム</t>
    </rPh>
    <rPh sb="13" eb="14">
      <t>シュ</t>
    </rPh>
    <rPh sb="17" eb="19">
      <t>ジュウジ</t>
    </rPh>
    <rPh sb="21" eb="23">
      <t>ジョウキン</t>
    </rPh>
    <rPh sb="28" eb="30">
      <t>テイキョウ</t>
    </rPh>
    <rPh sb="30" eb="33">
      <t>セキニンシャ</t>
    </rPh>
    <phoneticPr fontId="2"/>
  </si>
  <si>
    <t>③　中重度要件</t>
    <rPh sb="2" eb="5">
      <t>チュウジュウド</t>
    </rPh>
    <rPh sb="5" eb="7">
      <t>ヨウケン</t>
    </rPh>
    <phoneticPr fontId="2"/>
  </si>
  <si>
    <t>②喀痰吸引等の行為を必要とする者</t>
    <phoneticPr fontId="2"/>
  </si>
  <si>
    <t>②喀痰吸引等の行為を必要とする者</t>
    <phoneticPr fontId="2"/>
  </si>
  <si>
    <t>※前年度（３月を除く）の利用者の実人員を入力してください。</t>
    <rPh sb="1" eb="4">
      <t>ゼンネンド</t>
    </rPh>
    <rPh sb="6" eb="7">
      <t>ガツ</t>
    </rPh>
    <rPh sb="8" eb="9">
      <t>ノゾ</t>
    </rPh>
    <rPh sb="12" eb="15">
      <t>リヨウシャ</t>
    </rPh>
    <rPh sb="16" eb="17">
      <t>ジツ</t>
    </rPh>
    <rPh sb="17" eb="19">
      <t>ジンイン</t>
    </rPh>
    <rPh sb="20" eb="22">
      <t>ニュウリョク</t>
    </rPh>
    <phoneticPr fontId="2"/>
  </si>
  <si>
    <t>※「たんの吸引等」とは，口腔内・鼻腔内・気管カニューレ内の喀痰吸引，胃ろう又は腸ろうによる経管栄養又は経鼻経管栄養をいいます。</t>
  </si>
  <si>
    <t>(参考様式06）特定事業所加算確認表</t>
    <rPh sb="1" eb="3">
      <t>サンコウ</t>
    </rPh>
    <rPh sb="3" eb="5">
      <t>ヨウシキ</t>
    </rPh>
    <rPh sb="8" eb="10">
      <t>トクテイ</t>
    </rPh>
    <rPh sb="10" eb="13">
      <t>ジギョウショ</t>
    </rPh>
    <rPh sb="13" eb="15">
      <t>カサン</t>
    </rPh>
    <rPh sb="15" eb="18">
      <t>カクニンヒョウ</t>
    </rPh>
    <phoneticPr fontId="2"/>
  </si>
  <si>
    <t>該当</t>
  </si>
  <si>
    <t>全てのサービス提供責任者が下記ア又はイに該当する（⇒漏れ注意）</t>
    <rPh sb="0" eb="1">
      <t>スベ</t>
    </rPh>
    <rPh sb="7" eb="9">
      <t>テイキョウ</t>
    </rPh>
    <rPh sb="9" eb="11">
      <t>セキニン</t>
    </rPh>
    <rPh sb="11" eb="12">
      <t>シャ</t>
    </rPh>
    <rPh sb="13" eb="15">
      <t>カキ</t>
    </rPh>
    <rPh sb="16" eb="17">
      <t>マタ</t>
    </rPh>
    <rPh sb="20" eb="22">
      <t>ガイトウ</t>
    </rPh>
    <rPh sb="26" eb="27">
      <t>モ</t>
    </rPh>
    <rPh sb="28" eb="30">
      <t>チュウイ</t>
    </rPh>
    <phoneticPr fontId="2"/>
  </si>
  <si>
    <t>※人材要件，中重度要件のみの判定表です。
基準や留意事項通知等を確認しその他要件（研修・健康診断・伝達会議等）につきましても，満たすことを確認してください。</t>
    <rPh sb="1" eb="3">
      <t>ジンザイ</t>
    </rPh>
    <rPh sb="3" eb="5">
      <t>ヨウケン</t>
    </rPh>
    <rPh sb="6" eb="9">
      <t>チュウジュウド</t>
    </rPh>
    <rPh sb="9" eb="11">
      <t>ヨウケン</t>
    </rPh>
    <rPh sb="14" eb="17">
      <t>ハンテイヒョウ</t>
    </rPh>
    <rPh sb="32" eb="34">
      <t>カクニン</t>
    </rPh>
    <rPh sb="37" eb="38">
      <t>タ</t>
    </rPh>
    <rPh sb="38" eb="40">
      <t>ヨウケン</t>
    </rPh>
    <rPh sb="41" eb="43">
      <t>ケンシュウ</t>
    </rPh>
    <rPh sb="44" eb="46">
      <t>ケンコウ</t>
    </rPh>
    <rPh sb="46" eb="48">
      <t>シンダン</t>
    </rPh>
    <rPh sb="49" eb="51">
      <t>デンタツ</t>
    </rPh>
    <rPh sb="51" eb="53">
      <t>カイギ</t>
    </rPh>
    <rPh sb="53" eb="54">
      <t>トウ</t>
    </rPh>
    <rPh sb="63" eb="64">
      <t>ミ</t>
    </rPh>
    <rPh sb="69" eb="7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</si>
</sst>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0.0_);[Red]\(0.0\)"/>
    <numFmt numFmtId="178" formatCode="0_ "/>
    <numFmt numFmtId="179" formatCode="0.0%"/>
    <numFmt numFmtId="180" formatCode="0%&quot;以上&quot;"/>
    <numFmt numFmtId="181" formatCode="#,##0_ "/>
    <numFmt numFmtId="182" formatCode="#,##0.0_ "/>
    <numFmt numFmtId="183" formatCode="0.0"/>
  </numFmts>
  <fonts count="51" x14ac:knownFonts="1">
    <font>
      <sz val="11"/>
      <color indexed="8"/>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indexed="10"/>
      <name val="ＭＳ Ｐゴシック"/>
      <family val="3"/>
      <charset val="128"/>
    </font>
    <font>
      <b/>
      <sz val="1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2"/>
      <color indexed="8"/>
      <name val="ＭＳ Ｐゴシック"/>
      <family val="3"/>
      <charset val="128"/>
      <scheme val="minor"/>
    </font>
    <font>
      <sz val="10"/>
      <color indexed="8"/>
      <name val="ＭＳ Ｐゴシック"/>
      <family val="3"/>
      <charset val="128"/>
      <scheme val="minor"/>
    </font>
    <font>
      <sz val="6"/>
      <name val="ＭＳ Ｐゴシック"/>
      <family val="3"/>
      <charset val="128"/>
      <scheme val="minor"/>
    </font>
    <font>
      <sz val="20"/>
      <name val="ＭＳ Ｐゴシック"/>
      <family val="3"/>
      <charset val="128"/>
    </font>
    <font>
      <sz val="12"/>
      <name val="ＭＳ Ｐゴシック"/>
      <family val="3"/>
      <charset val="128"/>
    </font>
    <font>
      <sz val="10"/>
      <name val="ＭＳ Ｐゴシック"/>
      <family val="3"/>
      <charset val="128"/>
    </font>
    <font>
      <b/>
      <i/>
      <sz val="14"/>
      <name val="ＭＳ Ｐゴシック"/>
      <family val="3"/>
      <charset val="128"/>
    </font>
    <font>
      <sz val="6"/>
      <name val="MS UI Gothic"/>
      <family val="3"/>
      <charset val="128"/>
    </font>
    <font>
      <b/>
      <i/>
      <sz val="16"/>
      <name val="ＭＳ Ｐゴシック"/>
      <family val="3"/>
      <charset val="128"/>
    </font>
    <font>
      <sz val="11"/>
      <color indexed="12"/>
      <name val="ＭＳ Ｐゴシック"/>
      <family val="3"/>
      <charset val="128"/>
    </font>
    <font>
      <b/>
      <sz val="9"/>
      <name val="ＭＳ Ｐゴシック"/>
      <family val="3"/>
      <charset val="128"/>
    </font>
    <font>
      <sz val="9"/>
      <name val="ＭＳ Ｐゴシック"/>
      <family val="3"/>
      <charset val="128"/>
    </font>
    <font>
      <sz val="11"/>
      <color theme="1"/>
      <name val="ＭＳ Ｐゴシック"/>
      <family val="3"/>
      <charset val="128"/>
      <scheme val="minor"/>
    </font>
    <font>
      <sz val="18"/>
      <name val="ＭＳ Ｐゴシック"/>
      <family val="3"/>
      <charset val="128"/>
    </font>
    <font>
      <sz val="16"/>
      <name val="ＭＳ Ｐゴシック"/>
      <family val="3"/>
      <charset val="128"/>
    </font>
    <font>
      <sz val="11"/>
      <color rgb="FFFF0000"/>
      <name val="ＭＳ Ｐゴシック"/>
      <family val="3"/>
      <charset val="128"/>
      <scheme val="minor"/>
    </font>
    <font>
      <b/>
      <sz val="12"/>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2"/>
      <color indexed="8"/>
      <name val="ＭＳ Ｐゴシック"/>
      <family val="3"/>
      <charset val="128"/>
      <scheme val="minor"/>
    </font>
    <font>
      <sz val="12"/>
      <name val="ＭＳ 明朝"/>
      <family val="1"/>
      <charset val="128"/>
    </font>
    <font>
      <sz val="9"/>
      <name val="ＭＳ 明朝"/>
      <family val="1"/>
      <charset val="128"/>
    </font>
    <font>
      <sz val="16"/>
      <color indexed="8"/>
      <name val="ＭＳ Ｐゴシック"/>
      <family val="3"/>
      <charset val="128"/>
      <scheme val="minor"/>
    </font>
    <font>
      <sz val="10"/>
      <color rgb="FFFF0000"/>
      <name val="ＭＳ Ｐゴシック"/>
      <family val="3"/>
      <charset val="128"/>
    </font>
    <font>
      <sz val="12"/>
      <color rgb="FFFF0000"/>
      <name val="ＭＳ Ｐゴシック"/>
      <family val="3"/>
      <charset val="128"/>
    </font>
    <font>
      <b/>
      <i/>
      <sz val="14"/>
      <color rgb="FFFF0000"/>
      <name val="ＭＳ Ｐゴシック"/>
      <family val="3"/>
      <charset val="128"/>
    </font>
    <font>
      <sz val="11"/>
      <color rgb="FFFF0000"/>
      <name val="ＭＳ Ｐゴシック"/>
      <family val="3"/>
      <charset val="128"/>
    </font>
    <font>
      <sz val="11"/>
      <color rgb="FFFFFF00"/>
      <name val="ＭＳ Ｐゴシック"/>
      <family val="3"/>
      <charset val="128"/>
      <scheme val="minor"/>
    </font>
  </fonts>
  <fills count="40">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41"/>
        <bgColor indexed="64"/>
      </patternFill>
    </fill>
    <fill>
      <patternFill patternType="solid">
        <fgColor theme="0"/>
        <bgColor indexed="64"/>
      </patternFill>
    </fill>
    <fill>
      <patternFill patternType="solid">
        <fgColor rgb="FFFFFF66"/>
        <bgColor indexed="64"/>
      </patternFill>
    </fill>
    <fill>
      <patternFill patternType="solid">
        <fgColor theme="4" tint="0.79998168889431442"/>
        <bgColor indexed="64"/>
      </patternFill>
    </fill>
    <fill>
      <patternFill patternType="solid">
        <fgColor rgb="FFFF0000"/>
        <bgColor indexed="64"/>
      </patternFill>
    </fill>
  </fills>
  <borders count="7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50">
    <xf numFmtId="0" fontId="0" fillId="0" borderId="0"/>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8" fillId="0" borderId="0" applyNumberFormat="0" applyFill="0" applyBorder="0" applyAlignment="0" applyProtection="0">
      <alignment vertical="center"/>
    </xf>
    <xf numFmtId="0" fontId="9" fillId="30" borderId="36" applyNumberFormat="0" applyAlignment="0" applyProtection="0">
      <alignment vertical="center"/>
    </xf>
    <xf numFmtId="0" fontId="10" fillId="31" borderId="0" applyNumberFormat="0" applyBorder="0" applyAlignment="0" applyProtection="0">
      <alignment vertical="center"/>
    </xf>
    <xf numFmtId="0" fontId="6" fillId="2" borderId="37" applyNumberFormat="0" applyAlignment="0" applyProtection="0">
      <alignment vertical="center"/>
    </xf>
    <xf numFmtId="0" fontId="11" fillId="0" borderId="38" applyNumberFormat="0" applyFill="0" applyAlignment="0" applyProtection="0">
      <alignment vertical="center"/>
    </xf>
    <xf numFmtId="0" fontId="12" fillId="32" borderId="0" applyNumberFormat="0" applyBorder="0" applyAlignment="0" applyProtection="0">
      <alignment vertical="center"/>
    </xf>
    <xf numFmtId="0" fontId="13" fillId="33" borderId="39" applyNumberFormat="0" applyAlignment="0" applyProtection="0">
      <alignment vertical="center"/>
    </xf>
    <xf numFmtId="0" fontId="14" fillId="0" borderId="0" applyNumberFormat="0" applyFill="0" applyBorder="0" applyAlignment="0" applyProtection="0">
      <alignment vertical="center"/>
    </xf>
    <xf numFmtId="0" fontId="15" fillId="0" borderId="40" applyNumberFormat="0" applyFill="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7" fillId="0" borderId="0" applyNumberFormat="0" applyFill="0" applyBorder="0" applyAlignment="0" applyProtection="0">
      <alignment vertical="center"/>
    </xf>
    <xf numFmtId="0" fontId="18" fillId="0" borderId="43" applyNumberFormat="0" applyFill="0" applyAlignment="0" applyProtection="0">
      <alignment vertical="center"/>
    </xf>
    <xf numFmtId="0" fontId="19" fillId="33" borderId="44" applyNumberFormat="0" applyAlignment="0" applyProtection="0">
      <alignment vertical="center"/>
    </xf>
    <xf numFmtId="0" fontId="20" fillId="0" borderId="0" applyNumberFormat="0" applyFill="0" applyBorder="0" applyAlignment="0" applyProtection="0">
      <alignment vertical="center"/>
    </xf>
    <xf numFmtId="0" fontId="21" fillId="3" borderId="39" applyNumberFormat="0" applyAlignment="0" applyProtection="0">
      <alignment vertical="center"/>
    </xf>
    <xf numFmtId="0" fontId="3" fillId="0" borderId="0">
      <alignment vertical="center"/>
    </xf>
    <xf numFmtId="0" fontId="22" fillId="34" borderId="0" applyNumberFormat="0" applyBorder="0" applyAlignment="0" applyProtection="0">
      <alignment vertical="center"/>
    </xf>
    <xf numFmtId="0" fontId="3" fillId="0" borderId="0"/>
    <xf numFmtId="9" fontId="3" fillId="0" borderId="0" applyFont="0" applyFill="0" applyBorder="0" applyAlignment="0" applyProtection="0"/>
    <xf numFmtId="0" fontId="1" fillId="0" borderId="0">
      <alignment vertical="center"/>
    </xf>
    <xf numFmtId="0" fontId="3" fillId="0" borderId="0">
      <alignment vertical="center"/>
    </xf>
    <xf numFmtId="0" fontId="35" fillId="0" borderId="0">
      <alignment vertical="center"/>
    </xf>
    <xf numFmtId="0" fontId="1" fillId="0" borderId="0">
      <alignment vertical="center"/>
    </xf>
    <xf numFmtId="0" fontId="6" fillId="0" borderId="0"/>
  </cellStyleXfs>
  <cellXfs count="260">
    <xf numFmtId="0" fontId="0" fillId="0" borderId="0" xfId="0" applyFont="1" applyAlignment="1"/>
    <xf numFmtId="0" fontId="26" fillId="0" borderId="0" xfId="41" applyFont="1">
      <alignment vertical="center"/>
    </xf>
    <xf numFmtId="0" fontId="3" fillId="0" borderId="0" xfId="41">
      <alignment vertical="center"/>
    </xf>
    <xf numFmtId="0" fontId="3" fillId="0" borderId="3" xfId="41" applyBorder="1" applyAlignment="1">
      <alignment horizontal="center" vertical="center"/>
    </xf>
    <xf numFmtId="0" fontId="3" fillId="0" borderId="3" xfId="41" applyFont="1" applyBorder="1" applyAlignment="1">
      <alignment horizontal="center" vertical="center"/>
    </xf>
    <xf numFmtId="0" fontId="3" fillId="5" borderId="3" xfId="41" applyFill="1" applyBorder="1">
      <alignment vertical="center"/>
    </xf>
    <xf numFmtId="0" fontId="3" fillId="0" borderId="3" xfId="41" applyBorder="1">
      <alignment vertical="center"/>
    </xf>
    <xf numFmtId="0" fontId="3" fillId="0" borderId="0" xfId="41" applyFont="1" applyFill="1" applyBorder="1" applyAlignment="1">
      <alignment horizontal="center" vertical="center"/>
    </xf>
    <xf numFmtId="0" fontId="3" fillId="0" borderId="0" xfId="41" applyFill="1" applyBorder="1">
      <alignment vertical="center"/>
    </xf>
    <xf numFmtId="0" fontId="5" fillId="0" borderId="0" xfId="41" applyFont="1">
      <alignment vertical="center"/>
    </xf>
    <xf numFmtId="0" fontId="3" fillId="5" borderId="8" xfId="41" applyFill="1" applyBorder="1" applyAlignment="1">
      <alignment horizontal="center" vertical="center"/>
    </xf>
    <xf numFmtId="0" fontId="3" fillId="5" borderId="20" xfId="41" applyFill="1" applyBorder="1" applyAlignment="1">
      <alignment horizontal="center" vertical="center"/>
    </xf>
    <xf numFmtId="0" fontId="3" fillId="5" borderId="9" xfId="41" applyFill="1" applyBorder="1" applyAlignment="1">
      <alignment horizontal="center" vertical="center"/>
    </xf>
    <xf numFmtId="0" fontId="3" fillId="0" borderId="45" xfId="41" applyBorder="1">
      <alignment vertical="center"/>
    </xf>
    <xf numFmtId="0" fontId="3" fillId="0" borderId="47" xfId="41" applyBorder="1">
      <alignment vertical="center"/>
    </xf>
    <xf numFmtId="0" fontId="3" fillId="0" borderId="48" xfId="41" applyBorder="1">
      <alignment vertical="center"/>
    </xf>
    <xf numFmtId="0" fontId="3" fillId="0" borderId="50" xfId="41" applyBorder="1">
      <alignment vertical="center"/>
    </xf>
    <xf numFmtId="0" fontId="31" fillId="0" borderId="0" xfId="41" applyFont="1" applyBorder="1" applyAlignment="1">
      <alignment horizontal="left" vertical="center" shrinkToFit="1"/>
    </xf>
    <xf numFmtId="0" fontId="3" fillId="0" borderId="0" xfId="41" applyBorder="1">
      <alignment vertical="center"/>
    </xf>
    <xf numFmtId="0" fontId="3" fillId="0" borderId="0" xfId="41" applyFont="1" applyBorder="1">
      <alignment vertical="center"/>
    </xf>
    <xf numFmtId="178" fontId="3" fillId="4" borderId="59" xfId="41" applyNumberFormat="1" applyFill="1" applyBorder="1">
      <alignment vertical="center"/>
    </xf>
    <xf numFmtId="0" fontId="4" fillId="35" borderId="0" xfId="41" applyFont="1" applyFill="1" applyBorder="1" applyAlignment="1">
      <alignment horizontal="center" vertical="center"/>
    </xf>
    <xf numFmtId="0" fontId="3" fillId="0" borderId="56" xfId="41" applyBorder="1">
      <alignment vertical="center"/>
    </xf>
    <xf numFmtId="0" fontId="3" fillId="0" borderId="57" xfId="41" applyBorder="1">
      <alignment vertical="center"/>
    </xf>
    <xf numFmtId="0" fontId="3" fillId="0" borderId="58" xfId="41" applyBorder="1">
      <alignment vertical="center"/>
    </xf>
    <xf numFmtId="0" fontId="3" fillId="0" borderId="46" xfId="41" applyBorder="1">
      <alignment vertical="center"/>
    </xf>
    <xf numFmtId="0" fontId="32" fillId="0" borderId="3" xfId="41" applyFont="1" applyFill="1" applyBorder="1" applyAlignment="1">
      <alignment horizontal="center" vertical="center"/>
    </xf>
    <xf numFmtId="0" fontId="3" fillId="0" borderId="22" xfId="41" applyFont="1" applyFill="1" applyBorder="1" applyAlignment="1">
      <alignment horizontal="center" vertical="center"/>
    </xf>
    <xf numFmtId="0" fontId="3" fillId="0" borderId="22" xfId="41" applyFill="1" applyBorder="1">
      <alignment vertical="center"/>
    </xf>
    <xf numFmtId="0" fontId="27" fillId="0" borderId="0" xfId="41" applyFont="1" applyBorder="1">
      <alignment vertical="center"/>
    </xf>
    <xf numFmtId="0" fontId="3" fillId="0" borderId="57" xfId="41" applyFont="1" applyBorder="1">
      <alignment vertical="center"/>
    </xf>
    <xf numFmtId="0" fontId="3" fillId="0" borderId="57" xfId="41" applyFill="1" applyBorder="1">
      <alignment vertical="center"/>
    </xf>
    <xf numFmtId="178" fontId="27" fillId="37" borderId="16" xfId="43" applyNumberFormat="1" applyFont="1" applyFill="1" applyBorder="1" applyAlignment="1" applyProtection="1">
      <alignment horizontal="right" vertical="center" wrapText="1"/>
      <protection locked="0"/>
    </xf>
    <xf numFmtId="179" fontId="3" fillId="0" borderId="7" xfId="41" applyNumberFormat="1" applyFill="1" applyBorder="1" applyProtection="1">
      <alignment vertical="center"/>
    </xf>
    <xf numFmtId="9" fontId="3" fillId="0" borderId="13" xfId="41" applyNumberFormat="1" applyFill="1" applyBorder="1" applyProtection="1">
      <alignment vertical="center"/>
    </xf>
    <xf numFmtId="177" fontId="3" fillId="0" borderId="0" xfId="41" applyNumberFormat="1" applyFill="1" applyBorder="1" applyProtection="1">
      <alignment vertical="center"/>
      <protection locked="0"/>
    </xf>
    <xf numFmtId="0" fontId="3" fillId="0" borderId="0" xfId="41" applyProtection="1">
      <alignment vertical="center"/>
      <protection locked="0"/>
    </xf>
    <xf numFmtId="0" fontId="27" fillId="0" borderId="0" xfId="41" applyFont="1" applyBorder="1" applyAlignment="1" applyProtection="1">
      <alignment horizontal="center" vertical="center"/>
      <protection locked="0"/>
    </xf>
    <xf numFmtId="0" fontId="27" fillId="0" borderId="0" xfId="41" applyFont="1" applyFill="1" applyBorder="1" applyAlignment="1" applyProtection="1">
      <alignment horizontal="center" vertical="center"/>
      <protection locked="0"/>
    </xf>
    <xf numFmtId="0" fontId="28" fillId="0" borderId="0" xfId="43" applyFont="1" applyProtection="1">
      <protection locked="0"/>
    </xf>
    <xf numFmtId="0" fontId="29" fillId="0" borderId="49" xfId="41" applyFont="1" applyBorder="1" applyAlignment="1" applyProtection="1">
      <alignment vertical="center"/>
      <protection locked="0"/>
    </xf>
    <xf numFmtId="0" fontId="27" fillId="0" borderId="3" xfId="43" applyFont="1" applyFill="1" applyBorder="1" applyAlignment="1" applyProtection="1">
      <alignment horizontal="center" vertical="center"/>
      <protection locked="0"/>
    </xf>
    <xf numFmtId="178" fontId="27" fillId="0" borderId="16" xfId="43" applyNumberFormat="1" applyFont="1" applyFill="1" applyBorder="1" applyAlignment="1" applyProtection="1">
      <alignment horizontal="right" vertical="center" wrapText="1"/>
      <protection locked="0"/>
    </xf>
    <xf numFmtId="0" fontId="27" fillId="0" borderId="3" xfId="43" applyFont="1" applyBorder="1" applyAlignment="1" applyProtection="1">
      <alignment horizontal="center" vertical="center"/>
      <protection locked="0"/>
    </xf>
    <xf numFmtId="0" fontId="28" fillId="0" borderId="0" xfId="43" applyFont="1" applyBorder="1" applyAlignment="1" applyProtection="1">
      <alignment vertical="center" wrapText="1"/>
      <protection locked="0"/>
    </xf>
    <xf numFmtId="178" fontId="27" fillId="0" borderId="16" xfId="43" applyNumberFormat="1" applyFont="1" applyFill="1" applyBorder="1" applyAlignment="1" applyProtection="1">
      <alignment horizontal="right" vertical="center" wrapText="1"/>
    </xf>
    <xf numFmtId="0" fontId="27" fillId="0" borderId="52" xfId="43" applyFont="1" applyBorder="1" applyAlignment="1" applyProtection="1">
      <alignment horizontal="center" vertical="center" wrapText="1"/>
      <protection locked="0"/>
    </xf>
    <xf numFmtId="0" fontId="27" fillId="0" borderId="53" xfId="43" applyFont="1" applyBorder="1" applyAlignment="1" applyProtection="1">
      <alignment horizontal="center" vertical="center" wrapText="1"/>
      <protection locked="0"/>
    </xf>
    <xf numFmtId="0" fontId="27" fillId="0" borderId="3" xfId="43" applyFont="1" applyBorder="1" applyAlignment="1" applyProtection="1">
      <alignment horizontal="center" vertical="center" wrapText="1"/>
      <protection locked="0"/>
    </xf>
    <xf numFmtId="0" fontId="23" fillId="0" borderId="0" xfId="49" applyFont="1" applyAlignment="1" applyProtection="1">
      <alignment vertical="center"/>
      <protection locked="0"/>
    </xf>
    <xf numFmtId="0" fontId="6" fillId="0" borderId="0" xfId="49" applyFont="1" applyAlignment="1" applyProtection="1">
      <alignment vertical="center"/>
      <protection locked="0"/>
    </xf>
    <xf numFmtId="0" fontId="6" fillId="0" borderId="0" xfId="49" applyFont="1" applyFill="1" applyAlignment="1" applyProtection="1">
      <alignment vertical="center"/>
      <protection locked="0"/>
    </xf>
    <xf numFmtId="0" fontId="40" fillId="0" borderId="0" xfId="49" applyFont="1" applyFill="1" applyAlignment="1" applyProtection="1">
      <alignment vertical="center"/>
    </xf>
    <xf numFmtId="0" fontId="6" fillId="0" borderId="0" xfId="49" applyFont="1" applyBorder="1" applyAlignment="1" applyProtection="1">
      <alignment vertical="center"/>
      <protection locked="0"/>
    </xf>
    <xf numFmtId="0" fontId="40" fillId="0" borderId="0" xfId="49" applyFont="1" applyFill="1" applyBorder="1" applyAlignment="1" applyProtection="1">
      <alignment vertical="center"/>
    </xf>
    <xf numFmtId="0" fontId="39" fillId="37" borderId="0" xfId="49" applyFont="1" applyFill="1" applyAlignment="1" applyProtection="1">
      <alignment vertical="center"/>
      <protection locked="0"/>
    </xf>
    <xf numFmtId="0" fontId="38" fillId="37" borderId="0" xfId="49" applyFont="1" applyFill="1" applyAlignment="1" applyProtection="1">
      <alignment vertical="center"/>
      <protection locked="0"/>
    </xf>
    <xf numFmtId="0" fontId="6" fillId="37" borderId="0" xfId="49" applyFont="1" applyFill="1" applyAlignment="1" applyProtection="1">
      <alignment vertical="center"/>
      <protection locked="0"/>
    </xf>
    <xf numFmtId="0" fontId="6" fillId="0" borderId="0" xfId="49" applyFont="1" applyAlignment="1" applyProtection="1">
      <alignment vertical="center" wrapText="1"/>
      <protection locked="0"/>
    </xf>
    <xf numFmtId="0" fontId="18" fillId="0" borderId="0" xfId="49" applyFont="1" applyAlignment="1" applyProtection="1">
      <alignment vertical="center"/>
      <protection locked="0"/>
    </xf>
    <xf numFmtId="0" fontId="18" fillId="0" borderId="0" xfId="49" applyFont="1" applyFill="1" applyAlignment="1" applyProtection="1">
      <alignment vertical="center"/>
      <protection locked="0"/>
    </xf>
    <xf numFmtId="0" fontId="41" fillId="0" borderId="0" xfId="49" applyFont="1" applyFill="1" applyBorder="1" applyAlignment="1" applyProtection="1">
      <alignment vertical="center"/>
    </xf>
    <xf numFmtId="0" fontId="42" fillId="0" borderId="0" xfId="49" applyFont="1" applyAlignment="1" applyProtection="1">
      <alignment vertical="center"/>
      <protection locked="0"/>
    </xf>
    <xf numFmtId="0" fontId="6" fillId="0" borderId="0" xfId="49" applyFont="1" applyAlignment="1" applyProtection="1">
      <alignment horizontal="right" vertical="center"/>
      <protection locked="0"/>
    </xf>
    <xf numFmtId="0" fontId="6" fillId="0" borderId="1" xfId="49" applyFont="1" applyBorder="1" applyAlignment="1" applyProtection="1">
      <alignment horizontal="center" vertical="center"/>
      <protection locked="0"/>
    </xf>
    <xf numFmtId="0" fontId="6" fillId="0" borderId="2" xfId="49" applyFont="1" applyFill="1" applyBorder="1" applyAlignment="1" applyProtection="1">
      <alignment horizontal="center" vertical="center"/>
      <protection locked="0"/>
    </xf>
    <xf numFmtId="0" fontId="40" fillId="0" borderId="0" xfId="49" applyFont="1" applyFill="1" applyBorder="1" applyAlignment="1" applyProtection="1">
      <alignment vertical="center" wrapText="1"/>
    </xf>
    <xf numFmtId="0" fontId="6" fillId="37" borderId="4" xfId="49" applyFont="1" applyFill="1" applyBorder="1" applyAlignment="1" applyProtection="1">
      <alignment vertical="center"/>
      <protection locked="0"/>
    </xf>
    <xf numFmtId="0" fontId="6" fillId="0" borderId="5" xfId="49" applyFont="1" applyFill="1" applyBorder="1" applyAlignment="1" applyProtection="1">
      <alignment vertical="center"/>
    </xf>
    <xf numFmtId="0" fontId="40" fillId="0" borderId="0" xfId="49" applyFont="1" applyFill="1" applyBorder="1" applyAlignment="1" applyProtection="1">
      <alignment vertical="center"/>
      <protection locked="0"/>
    </xf>
    <xf numFmtId="0" fontId="40" fillId="0" borderId="0" xfId="49" applyFont="1" applyFill="1" applyBorder="1" applyAlignment="1" applyProtection="1">
      <alignment vertical="center" wrapText="1"/>
      <protection locked="0"/>
    </xf>
    <xf numFmtId="0" fontId="6" fillId="37" borderId="16" xfId="49" applyFont="1" applyFill="1" applyBorder="1" applyAlignment="1" applyProtection="1">
      <alignment vertical="center"/>
      <protection locked="0"/>
    </xf>
    <xf numFmtId="0" fontId="6" fillId="0" borderId="14" xfId="49" applyFont="1" applyFill="1" applyBorder="1" applyAlignment="1" applyProtection="1">
      <alignment vertical="center"/>
    </xf>
    <xf numFmtId="0" fontId="6" fillId="37" borderId="3" xfId="49" applyFont="1" applyFill="1" applyBorder="1" applyAlignment="1" applyProtection="1">
      <alignment vertical="center"/>
      <protection locked="0"/>
    </xf>
    <xf numFmtId="0" fontId="6" fillId="0" borderId="6" xfId="49" applyFont="1" applyFill="1" applyBorder="1" applyAlignment="1" applyProtection="1">
      <alignment vertical="center"/>
    </xf>
    <xf numFmtId="0" fontId="6" fillId="0" borderId="15" xfId="49" applyFont="1" applyFill="1" applyBorder="1" applyAlignment="1" applyProtection="1">
      <alignment vertical="center"/>
    </xf>
    <xf numFmtId="9" fontId="6" fillId="0" borderId="17" xfId="49" applyNumberFormat="1" applyFont="1" applyFill="1" applyBorder="1" applyAlignment="1" applyProtection="1">
      <alignment vertical="center"/>
    </xf>
    <xf numFmtId="0" fontId="6" fillId="0" borderId="0" xfId="49" applyFont="1" applyBorder="1" applyAlignment="1" applyProtection="1">
      <alignment horizontal="center" vertical="center"/>
      <protection locked="0"/>
    </xf>
    <xf numFmtId="176" fontId="6" fillId="0" borderId="0" xfId="49" applyNumberFormat="1" applyFont="1" applyFill="1" applyBorder="1" applyAlignment="1" applyProtection="1">
      <alignment vertical="center"/>
      <protection locked="0"/>
    </xf>
    <xf numFmtId="177" fontId="3" fillId="37" borderId="3" xfId="41" applyNumberFormat="1" applyFill="1" applyBorder="1" applyProtection="1">
      <alignment vertical="center"/>
      <protection locked="0"/>
    </xf>
    <xf numFmtId="178" fontId="6" fillId="0" borderId="3" xfId="49" applyNumberFormat="1" applyFont="1" applyFill="1" applyBorder="1" applyAlignment="1" applyProtection="1">
      <alignment vertical="center"/>
    </xf>
    <xf numFmtId="9" fontId="3" fillId="0" borderId="3" xfId="41" applyNumberFormat="1" applyFill="1" applyBorder="1" applyProtection="1">
      <alignment vertical="center"/>
    </xf>
    <xf numFmtId="0" fontId="6" fillId="0" borderId="18" xfId="49" applyFont="1" applyFill="1" applyBorder="1" applyAlignment="1" applyProtection="1">
      <alignment horizontal="center" vertical="center"/>
      <protection locked="0"/>
    </xf>
    <xf numFmtId="0" fontId="6" fillId="0" borderId="19" xfId="49" applyFont="1" applyFill="1" applyBorder="1" applyAlignment="1" applyProtection="1">
      <alignment horizontal="center" vertical="center"/>
    </xf>
    <xf numFmtId="0" fontId="6" fillId="0" borderId="67" xfId="49" applyFont="1" applyFill="1" applyBorder="1" applyAlignment="1" applyProtection="1">
      <alignment horizontal="center" vertical="center"/>
    </xf>
    <xf numFmtId="0" fontId="6" fillId="0" borderId="68" xfId="49" applyFont="1" applyFill="1" applyBorder="1" applyAlignment="1" applyProtection="1">
      <alignment horizontal="center" vertical="center"/>
    </xf>
    <xf numFmtId="0" fontId="6" fillId="0" borderId="0" xfId="49" applyFont="1" applyFill="1" applyBorder="1" applyAlignment="1" applyProtection="1">
      <alignment horizontal="center" vertical="center"/>
      <protection locked="0"/>
    </xf>
    <xf numFmtId="177" fontId="6" fillId="0" borderId="0" xfId="49" applyNumberFormat="1" applyFont="1" applyBorder="1" applyAlignment="1" applyProtection="1">
      <alignment vertical="center"/>
      <protection locked="0"/>
    </xf>
    <xf numFmtId="0" fontId="43" fillId="0" borderId="0" xfId="46" applyFont="1" applyBorder="1" applyAlignment="1" applyProtection="1">
      <alignment horizontal="left" vertical="center"/>
      <protection locked="0"/>
    </xf>
    <xf numFmtId="0" fontId="44" fillId="0" borderId="0" xfId="46" applyFont="1" applyProtection="1">
      <alignment vertical="center"/>
      <protection locked="0"/>
    </xf>
    <xf numFmtId="0" fontId="44" fillId="0" borderId="0" xfId="46" applyFont="1" applyAlignment="1" applyProtection="1">
      <alignment horizontal="center" vertical="center"/>
      <protection locked="0"/>
    </xf>
    <xf numFmtId="0" fontId="44" fillId="0" borderId="0" xfId="46" applyFont="1" applyBorder="1" applyAlignment="1" applyProtection="1">
      <alignment vertical="center"/>
      <protection locked="0"/>
    </xf>
    <xf numFmtId="0" fontId="6" fillId="0" borderId="3" xfId="49" applyFont="1" applyBorder="1" applyAlignment="1" applyProtection="1">
      <alignment vertical="center"/>
      <protection locked="0"/>
    </xf>
    <xf numFmtId="0" fontId="43" fillId="37" borderId="3" xfId="46" applyFont="1" applyFill="1" applyBorder="1" applyAlignment="1" applyProtection="1">
      <alignment vertical="center"/>
      <protection locked="0"/>
    </xf>
    <xf numFmtId="181" fontId="43" fillId="0" borderId="52" xfId="46" applyNumberFormat="1" applyFont="1" applyBorder="1" applyAlignment="1" applyProtection="1">
      <alignment horizontal="center" vertical="center"/>
      <protection locked="0"/>
    </xf>
    <xf numFmtId="181" fontId="43" fillId="0" borderId="0" xfId="46" applyNumberFormat="1" applyFont="1" applyBorder="1" applyAlignment="1" applyProtection="1">
      <alignment horizontal="center" vertical="center"/>
      <protection locked="0"/>
    </xf>
    <xf numFmtId="0" fontId="43" fillId="0" borderId="52" xfId="46" applyFont="1" applyBorder="1" applyAlignment="1" applyProtection="1">
      <alignment horizontal="left" vertical="center"/>
      <protection locked="0"/>
    </xf>
    <xf numFmtId="0" fontId="43" fillId="0" borderId="52" xfId="46" applyFont="1" applyBorder="1" applyAlignment="1" applyProtection="1">
      <alignment horizontal="center" vertical="center"/>
      <protection locked="0"/>
    </xf>
    <xf numFmtId="0" fontId="43" fillId="0" borderId="0" xfId="46" applyFont="1" applyBorder="1" applyAlignment="1" applyProtection="1">
      <alignment horizontal="center" vertical="center"/>
      <protection locked="0"/>
    </xf>
    <xf numFmtId="0" fontId="43" fillId="0" borderId="52" xfId="46" applyFont="1" applyFill="1" applyBorder="1" applyAlignment="1" applyProtection="1">
      <alignment vertical="center"/>
      <protection locked="0"/>
    </xf>
    <xf numFmtId="0" fontId="40" fillId="0" borderId="0" xfId="49" applyFont="1" applyFill="1" applyAlignment="1" applyProtection="1">
      <alignment vertical="center"/>
      <protection locked="0"/>
    </xf>
    <xf numFmtId="0" fontId="6" fillId="0" borderId="0" xfId="49" applyFont="1" applyAlignment="1" applyProtection="1">
      <alignment vertical="center"/>
    </xf>
    <xf numFmtId="0" fontId="6" fillId="0" borderId="49" xfId="49" applyFont="1" applyBorder="1" applyAlignment="1" applyProtection="1">
      <alignment vertical="center"/>
      <protection locked="0"/>
    </xf>
    <xf numFmtId="183" fontId="40" fillId="0" borderId="0" xfId="49" applyNumberFormat="1" applyFont="1" applyFill="1" applyAlignment="1" applyProtection="1">
      <alignment vertical="center"/>
    </xf>
    <xf numFmtId="0" fontId="6" fillId="0" borderId="0" xfId="49" applyFont="1" applyFill="1" applyAlignment="1" applyProtection="1">
      <alignment vertical="center"/>
    </xf>
    <xf numFmtId="0" fontId="27" fillId="0" borderId="8" xfId="43" applyFont="1" applyBorder="1" applyAlignment="1" applyProtection="1">
      <alignment vertical="center"/>
      <protection locked="0"/>
    </xf>
    <xf numFmtId="0" fontId="27" fillId="0" borderId="20" xfId="43" applyFont="1" applyBorder="1" applyAlignment="1" applyProtection="1">
      <alignment vertical="center"/>
      <protection locked="0"/>
    </xf>
    <xf numFmtId="0" fontId="27" fillId="0" borderId="9" xfId="43" applyFont="1" applyBorder="1" applyAlignment="1" applyProtection="1">
      <alignment vertical="center"/>
      <protection locked="0"/>
    </xf>
    <xf numFmtId="0" fontId="27" fillId="0" borderId="55" xfId="43" applyFont="1" applyBorder="1" applyAlignment="1" applyProtection="1">
      <alignment horizontal="center" vertical="center" wrapText="1"/>
      <protection locked="0"/>
    </xf>
    <xf numFmtId="0" fontId="34" fillId="0" borderId="69" xfId="43" applyFont="1" applyBorder="1" applyAlignment="1" applyProtection="1">
      <alignment horizontal="center" vertical="center" wrapText="1"/>
      <protection locked="0"/>
    </xf>
    <xf numFmtId="0" fontId="34" fillId="0" borderId="70" xfId="43" applyFont="1" applyBorder="1" applyAlignment="1" applyProtection="1">
      <alignment horizontal="center" vertical="center" wrapText="1"/>
      <protection locked="0"/>
    </xf>
    <xf numFmtId="0" fontId="28" fillId="0" borderId="9" xfId="43" applyFont="1" applyBorder="1" applyAlignment="1" applyProtection="1">
      <alignment horizontal="center" vertical="center" wrapText="1"/>
      <protection locked="0"/>
    </xf>
    <xf numFmtId="0" fontId="28" fillId="0" borderId="16" xfId="43" applyFont="1" applyBorder="1" applyAlignment="1" applyProtection="1">
      <alignment horizontal="center" vertical="center" wrapText="1"/>
      <protection locked="0"/>
    </xf>
    <xf numFmtId="178" fontId="27" fillId="0" borderId="71" xfId="43" applyNumberFormat="1" applyFont="1" applyFill="1" applyBorder="1" applyAlignment="1" applyProtection="1">
      <alignment horizontal="right" vertical="center" wrapText="1"/>
      <protection locked="0"/>
    </xf>
    <xf numFmtId="178" fontId="27" fillId="0" borderId="30" xfId="43" applyNumberFormat="1" applyFont="1" applyFill="1" applyBorder="1" applyAlignment="1" applyProtection="1">
      <alignment horizontal="right" vertical="center" wrapText="1"/>
      <protection locked="0"/>
    </xf>
    <xf numFmtId="178" fontId="27" fillId="0" borderId="72" xfId="43" applyNumberFormat="1" applyFont="1" applyFill="1" applyBorder="1" applyAlignment="1" applyProtection="1">
      <alignment horizontal="right" vertical="center" wrapText="1"/>
      <protection locked="0"/>
    </xf>
    <xf numFmtId="178" fontId="27" fillId="37" borderId="54" xfId="43" applyNumberFormat="1" applyFont="1" applyFill="1" applyBorder="1" applyAlignment="1" applyProtection="1">
      <alignment horizontal="right" vertical="center" wrapText="1"/>
      <protection locked="0"/>
    </xf>
    <xf numFmtId="178" fontId="27" fillId="37" borderId="70" xfId="43" applyNumberFormat="1" applyFont="1" applyFill="1" applyBorder="1" applyAlignment="1" applyProtection="1">
      <alignment horizontal="right" vertical="center" wrapText="1"/>
      <protection locked="0"/>
    </xf>
    <xf numFmtId="178" fontId="27" fillId="37" borderId="30" xfId="43" applyNumberFormat="1" applyFont="1" applyFill="1" applyBorder="1" applyAlignment="1" applyProtection="1">
      <alignment horizontal="right" vertical="center" wrapText="1"/>
      <protection locked="0"/>
    </xf>
    <xf numFmtId="178" fontId="27" fillId="37" borderId="71" xfId="43" applyNumberFormat="1" applyFont="1" applyFill="1" applyBorder="1" applyAlignment="1" applyProtection="1">
      <alignment horizontal="right" vertical="center" wrapText="1"/>
      <protection locked="0"/>
    </xf>
    <xf numFmtId="178" fontId="27" fillId="37" borderId="72" xfId="43" applyNumberFormat="1" applyFont="1" applyFill="1" applyBorder="1" applyAlignment="1" applyProtection="1">
      <alignment horizontal="right" vertical="center" wrapText="1"/>
      <protection locked="0"/>
    </xf>
    <xf numFmtId="178" fontId="27" fillId="37" borderId="69" xfId="43" applyNumberFormat="1" applyFont="1" applyFill="1" applyBorder="1" applyAlignment="1" applyProtection="1">
      <alignment horizontal="right" vertical="center" wrapText="1"/>
      <protection locked="0"/>
    </xf>
    <xf numFmtId="178" fontId="27" fillId="37" borderId="73" xfId="43" applyNumberFormat="1" applyFont="1" applyFill="1" applyBorder="1" applyAlignment="1" applyProtection="1">
      <alignment horizontal="right" vertical="center" wrapText="1"/>
      <protection locked="0"/>
    </xf>
    <xf numFmtId="178" fontId="27" fillId="0" borderId="54" xfId="43" applyNumberFormat="1" applyFont="1" applyFill="1" applyBorder="1" applyAlignment="1" applyProtection="1">
      <alignment horizontal="right" vertical="center" wrapText="1"/>
    </xf>
    <xf numFmtId="178" fontId="27" fillId="36" borderId="74" xfId="43" applyNumberFormat="1" applyFont="1" applyFill="1" applyBorder="1" applyAlignment="1" applyProtection="1">
      <alignment horizontal="right" vertical="center" wrapText="1"/>
    </xf>
    <xf numFmtId="178" fontId="27" fillId="0" borderId="75" xfId="43" applyNumberFormat="1" applyFont="1" applyFill="1" applyBorder="1" applyAlignment="1" applyProtection="1">
      <alignment horizontal="right" vertical="center" wrapText="1"/>
    </xf>
    <xf numFmtId="178" fontId="27" fillId="0" borderId="71" xfId="43" applyNumberFormat="1" applyFont="1" applyFill="1" applyBorder="1" applyAlignment="1" applyProtection="1">
      <alignment horizontal="right" vertical="center" wrapText="1"/>
    </xf>
    <xf numFmtId="178" fontId="27" fillId="36" borderId="72" xfId="43" applyNumberFormat="1" applyFont="1" applyFill="1" applyBorder="1" applyAlignment="1" applyProtection="1">
      <alignment horizontal="right" vertical="center" wrapText="1"/>
    </xf>
    <xf numFmtId="178" fontId="27" fillId="0" borderId="30" xfId="43" applyNumberFormat="1" applyFont="1" applyFill="1" applyBorder="1" applyAlignment="1" applyProtection="1">
      <alignment horizontal="right" vertical="center" wrapText="1"/>
    </xf>
    <xf numFmtId="0" fontId="27" fillId="0" borderId="52" xfId="43" applyFont="1" applyBorder="1" applyAlignment="1" applyProtection="1">
      <alignment vertical="center" wrapText="1"/>
      <protection locked="0"/>
    </xf>
    <xf numFmtId="0" fontId="27" fillId="0" borderId="0" xfId="43" applyFont="1" applyBorder="1" applyAlignment="1" applyProtection="1">
      <alignment vertical="center" wrapText="1"/>
      <protection locked="0"/>
    </xf>
    <xf numFmtId="0" fontId="38" fillId="0" borderId="0" xfId="49" applyFont="1" applyFill="1" applyAlignment="1" applyProtection="1">
      <alignment vertical="center"/>
    </xf>
    <xf numFmtId="0" fontId="38" fillId="0" borderId="0" xfId="49" applyFont="1" applyAlignment="1" applyProtection="1">
      <alignment vertical="center" wrapText="1"/>
      <protection locked="0"/>
    </xf>
    <xf numFmtId="0" fontId="38" fillId="0" borderId="0" xfId="49" applyFont="1" applyAlignment="1" applyProtection="1">
      <alignment vertical="center"/>
      <protection locked="0"/>
    </xf>
    <xf numFmtId="0" fontId="38" fillId="0" borderId="0" xfId="49" applyFont="1" applyFill="1" applyAlignment="1" applyProtection="1">
      <alignment vertical="center"/>
      <protection locked="0"/>
    </xf>
    <xf numFmtId="176" fontId="46" fillId="0" borderId="0" xfId="43" applyNumberFormat="1" applyFont="1" applyProtection="1">
      <protection locked="0"/>
    </xf>
    <xf numFmtId="0" fontId="38" fillId="0" borderId="0" xfId="49" applyFont="1" applyAlignment="1" applyProtection="1">
      <alignment vertical="center"/>
    </xf>
    <xf numFmtId="0" fontId="47" fillId="0" borderId="0" xfId="41" applyFont="1" applyFill="1" applyBorder="1" applyAlignment="1" applyProtection="1">
      <alignment horizontal="center" vertical="center"/>
      <protection locked="0"/>
    </xf>
    <xf numFmtId="0" fontId="46" fillId="0" borderId="0" xfId="43" applyFont="1" applyProtection="1">
      <protection locked="0"/>
    </xf>
    <xf numFmtId="0" fontId="48" fillId="0" borderId="0" xfId="41" applyFont="1" applyBorder="1" applyAlignment="1" applyProtection="1">
      <alignment horizontal="left" vertical="center"/>
      <protection locked="0"/>
    </xf>
    <xf numFmtId="176" fontId="46" fillId="0" borderId="0" xfId="43" applyNumberFormat="1" applyFont="1" applyBorder="1" applyProtection="1">
      <protection locked="0"/>
    </xf>
    <xf numFmtId="179" fontId="47" fillId="0" borderId="16" xfId="44" applyNumberFormat="1" applyFont="1" applyFill="1" applyBorder="1" applyAlignment="1" applyProtection="1">
      <alignment horizontal="right" vertical="center" wrapText="1"/>
    </xf>
    <xf numFmtId="180" fontId="47" fillId="0" borderId="3" xfId="43" applyNumberFormat="1" applyFont="1" applyFill="1" applyBorder="1" applyAlignment="1" applyProtection="1">
      <alignment vertical="center"/>
      <protection locked="0"/>
    </xf>
    <xf numFmtId="176" fontId="47" fillId="0" borderId="3" xfId="43" applyNumberFormat="1" applyFont="1" applyFill="1" applyBorder="1" applyAlignment="1" applyProtection="1">
      <alignment vertical="center"/>
    </xf>
    <xf numFmtId="0" fontId="48" fillId="0" borderId="49" xfId="41" applyFont="1" applyBorder="1" applyAlignment="1" applyProtection="1">
      <alignment vertical="center"/>
      <protection locked="0"/>
    </xf>
    <xf numFmtId="179" fontId="47" fillId="0" borderId="16" xfId="43" applyNumberFormat="1" applyFont="1" applyFill="1" applyBorder="1" applyAlignment="1" applyProtection="1">
      <alignment horizontal="right" vertical="center" wrapText="1"/>
    </xf>
    <xf numFmtId="0" fontId="40" fillId="0" borderId="0" xfId="49" applyFont="1" applyBorder="1" applyAlignment="1" applyProtection="1">
      <alignment vertical="center"/>
      <protection locked="0"/>
    </xf>
    <xf numFmtId="0" fontId="35" fillId="0" borderId="0" xfId="49" applyFont="1" applyFill="1" applyBorder="1" applyAlignment="1" applyProtection="1">
      <alignment vertical="center"/>
    </xf>
    <xf numFmtId="0" fontId="50" fillId="39" borderId="0" xfId="49" applyFont="1" applyFill="1" applyBorder="1" applyAlignment="1" applyProtection="1">
      <alignment vertical="center"/>
    </xf>
    <xf numFmtId="0" fontId="50" fillId="0" borderId="0" xfId="49" applyFont="1" applyFill="1" applyBorder="1" applyAlignment="1" applyProtection="1">
      <alignment vertical="center"/>
    </xf>
    <xf numFmtId="0" fontId="3" fillId="0" borderId="8" xfId="41" applyFont="1" applyBorder="1" applyAlignment="1">
      <alignment horizontal="center" vertical="center"/>
    </xf>
    <xf numFmtId="0" fontId="3" fillId="0" borderId="9" xfId="41" applyFont="1" applyBorder="1" applyAlignment="1">
      <alignment horizontal="center" vertical="center"/>
    </xf>
    <xf numFmtId="0" fontId="31" fillId="0" borderId="46" xfId="41" applyFont="1" applyBorder="1" applyAlignment="1">
      <alignment horizontal="left" vertical="center" shrinkToFit="1"/>
    </xf>
    <xf numFmtId="0" fontId="31" fillId="0" borderId="0" xfId="41" applyFont="1" applyBorder="1" applyAlignment="1">
      <alignment horizontal="left" vertical="center" shrinkToFit="1"/>
    </xf>
    <xf numFmtId="0" fontId="31" fillId="0" borderId="46" xfId="41" applyFont="1" applyBorder="1" applyAlignment="1">
      <alignment vertical="center"/>
    </xf>
    <xf numFmtId="0" fontId="31" fillId="0" borderId="46" xfId="43" applyFont="1" applyBorder="1" applyAlignment="1">
      <alignment vertical="center"/>
    </xf>
    <xf numFmtId="0" fontId="31" fillId="0" borderId="0" xfId="43" applyFont="1" applyBorder="1" applyAlignment="1">
      <alignment vertical="center"/>
    </xf>
    <xf numFmtId="0" fontId="27" fillId="0" borderId="8" xfId="43" applyFont="1" applyBorder="1" applyAlignment="1" applyProtection="1">
      <alignment horizontal="center" vertical="center"/>
      <protection locked="0"/>
    </xf>
    <xf numFmtId="0" fontId="27" fillId="0" borderId="20" xfId="43" applyFont="1" applyBorder="1" applyAlignment="1" applyProtection="1">
      <alignment horizontal="center" vertical="center"/>
      <protection locked="0"/>
    </xf>
    <xf numFmtId="0" fontId="27" fillId="0" borderId="9" xfId="43" applyFont="1" applyBorder="1" applyAlignment="1" applyProtection="1">
      <alignment horizontal="center" vertical="center"/>
      <protection locked="0"/>
    </xf>
    <xf numFmtId="0" fontId="27" fillId="38" borderId="8" xfId="43" applyFont="1" applyFill="1" applyBorder="1" applyAlignment="1" applyProtection="1">
      <alignment horizontal="right" vertical="center"/>
    </xf>
    <xf numFmtId="0" fontId="27" fillId="38" borderId="20" xfId="43" applyFont="1" applyFill="1" applyBorder="1" applyAlignment="1" applyProtection="1">
      <alignment horizontal="right" vertical="center"/>
    </xf>
    <xf numFmtId="0" fontId="27" fillId="38" borderId="9" xfId="43" applyFont="1" applyFill="1" applyBorder="1" applyAlignment="1" applyProtection="1">
      <alignment horizontal="right" vertical="center"/>
    </xf>
    <xf numFmtId="0" fontId="27" fillId="0" borderId="0" xfId="43" applyFont="1" applyBorder="1" applyAlignment="1" applyProtection="1">
      <alignment horizontal="left" vertical="center" wrapText="1"/>
      <protection locked="0"/>
    </xf>
    <xf numFmtId="0" fontId="27" fillId="0" borderId="52" xfId="43" applyFont="1" applyBorder="1" applyAlignment="1" applyProtection="1">
      <alignment horizontal="left" vertical="center" wrapText="1"/>
      <protection locked="0"/>
    </xf>
    <xf numFmtId="176" fontId="49" fillId="0" borderId="11" xfId="43" applyNumberFormat="1" applyFont="1" applyBorder="1" applyAlignment="1" applyProtection="1">
      <alignment horizontal="center" vertical="center" wrapText="1"/>
      <protection locked="0"/>
    </xf>
    <xf numFmtId="176" fontId="49" fillId="0" borderId="15" xfId="43" applyNumberFormat="1" applyFont="1" applyBorder="1" applyAlignment="1" applyProtection="1">
      <alignment horizontal="center" vertical="center" wrapText="1"/>
      <protection locked="0"/>
    </xf>
    <xf numFmtId="176" fontId="49" fillId="0" borderId="16" xfId="43" applyNumberFormat="1" applyFont="1" applyBorder="1" applyAlignment="1" applyProtection="1">
      <alignment horizontal="center" vertical="center" wrapText="1"/>
      <protection locked="0"/>
    </xf>
    <xf numFmtId="0" fontId="36" fillId="0" borderId="51" xfId="43" applyFont="1" applyBorder="1" applyAlignment="1" applyProtection="1">
      <alignment horizontal="right" vertical="center" wrapText="1"/>
      <protection locked="0"/>
    </xf>
    <xf numFmtId="0" fontId="36" fillId="0" borderId="52" xfId="43" applyFont="1" applyBorder="1" applyAlignment="1" applyProtection="1">
      <alignment horizontal="right" vertical="center" wrapText="1"/>
      <protection locked="0"/>
    </xf>
    <xf numFmtId="0" fontId="36" fillId="0" borderId="54" xfId="43" applyFont="1" applyBorder="1" applyAlignment="1" applyProtection="1">
      <alignment horizontal="right" vertical="center" wrapText="1"/>
      <protection locked="0"/>
    </xf>
    <xf numFmtId="0" fontId="36" fillId="0" borderId="49" xfId="43" applyFont="1" applyBorder="1" applyAlignment="1" applyProtection="1">
      <alignment horizontal="right" vertical="center" wrapText="1"/>
      <protection locked="0"/>
    </xf>
    <xf numFmtId="0" fontId="27" fillId="0" borderId="53" xfId="43" applyFont="1" applyBorder="1" applyAlignment="1" applyProtection="1">
      <alignment horizontal="center" vertical="center" wrapText="1"/>
      <protection locked="0"/>
    </xf>
    <xf numFmtId="0" fontId="27" fillId="0" borderId="55" xfId="43" applyFont="1" applyBorder="1" applyAlignment="1" applyProtection="1">
      <alignment horizontal="center" vertical="center" wrapText="1"/>
      <protection locked="0"/>
    </xf>
    <xf numFmtId="0" fontId="37" fillId="0" borderId="51" xfId="43" applyFont="1" applyBorder="1" applyAlignment="1" applyProtection="1">
      <alignment horizontal="right" vertical="center" wrapText="1"/>
      <protection locked="0"/>
    </xf>
    <xf numFmtId="0" fontId="37" fillId="0" borderId="52" xfId="43" applyFont="1" applyBorder="1" applyAlignment="1" applyProtection="1">
      <alignment horizontal="right" vertical="center" wrapText="1"/>
      <protection locked="0"/>
    </xf>
    <xf numFmtId="0" fontId="37" fillId="0" borderId="54" xfId="43" applyFont="1" applyBorder="1" applyAlignment="1" applyProtection="1">
      <alignment horizontal="right" vertical="center" wrapText="1"/>
      <protection locked="0"/>
    </xf>
    <xf numFmtId="0" fontId="37" fillId="0" borderId="49" xfId="43" applyFont="1" applyBorder="1" applyAlignment="1" applyProtection="1">
      <alignment horizontal="right" vertical="center" wrapText="1"/>
      <protection locked="0"/>
    </xf>
    <xf numFmtId="0" fontId="27" fillId="0" borderId="11" xfId="43" applyFont="1" applyBorder="1" applyAlignment="1" applyProtection="1">
      <alignment horizontal="center" vertical="center" wrapText="1"/>
      <protection locked="0"/>
    </xf>
    <xf numFmtId="0" fontId="27" fillId="0" borderId="15" xfId="43" applyFont="1" applyBorder="1" applyAlignment="1" applyProtection="1">
      <alignment horizontal="center" vertical="center" wrapText="1"/>
      <protection locked="0"/>
    </xf>
    <xf numFmtId="0" fontId="27" fillId="0" borderId="16" xfId="43" applyFont="1" applyBorder="1" applyAlignment="1" applyProtection="1">
      <alignment horizontal="center" vertical="center" wrapText="1"/>
      <protection locked="0"/>
    </xf>
    <xf numFmtId="0" fontId="27" fillId="0" borderId="3" xfId="43" applyFont="1" applyBorder="1" applyAlignment="1" applyProtection="1">
      <alignment horizontal="center" vertical="center" wrapText="1"/>
      <protection locked="0"/>
    </xf>
    <xf numFmtId="0" fontId="3" fillId="0" borderId="15" xfId="43" applyFont="1" applyBorder="1" applyAlignment="1" applyProtection="1">
      <alignment horizontal="center" vertical="center" wrapText="1"/>
      <protection locked="0"/>
    </xf>
    <xf numFmtId="0" fontId="3" fillId="0" borderId="16" xfId="43" applyFont="1" applyBorder="1" applyAlignment="1" applyProtection="1">
      <alignment horizontal="center" vertical="center" wrapText="1"/>
      <protection locked="0"/>
    </xf>
    <xf numFmtId="0" fontId="3" fillId="0" borderId="20" xfId="43" applyFont="1" applyBorder="1" applyAlignment="1" applyProtection="1">
      <alignment horizontal="center" vertical="center" wrapText="1"/>
      <protection locked="0"/>
    </xf>
    <xf numFmtId="0" fontId="3" fillId="0" borderId="9" xfId="43" applyFont="1" applyBorder="1" applyAlignment="1" applyProtection="1">
      <alignment horizontal="center" vertical="center" wrapText="1"/>
      <protection locked="0"/>
    </xf>
    <xf numFmtId="0" fontId="3" fillId="0" borderId="11" xfId="43" applyFont="1" applyBorder="1" applyAlignment="1" applyProtection="1">
      <alignment horizontal="center" vertical="center" wrapText="1"/>
      <protection locked="0"/>
    </xf>
    <xf numFmtId="0" fontId="6" fillId="37" borderId="3" xfId="49" applyFont="1" applyFill="1" applyBorder="1" applyAlignment="1" applyProtection="1">
      <alignment horizontal="center" vertical="center"/>
      <protection locked="0"/>
    </xf>
    <xf numFmtId="0" fontId="37" fillId="0" borderId="3" xfId="41" applyFont="1" applyBorder="1" applyAlignment="1" applyProtection="1">
      <alignment horizontal="left" vertical="center"/>
      <protection locked="0"/>
    </xf>
    <xf numFmtId="0" fontId="26" fillId="37" borderId="3" xfId="41" applyFont="1" applyFill="1" applyBorder="1" applyAlignment="1" applyProtection="1">
      <alignment horizontal="center" vertical="center"/>
      <protection locked="0"/>
    </xf>
    <xf numFmtId="0" fontId="28" fillId="0" borderId="11" xfId="43" applyFont="1" applyBorder="1" applyAlignment="1" applyProtection="1">
      <alignment horizontal="center" vertical="center"/>
      <protection locked="0"/>
    </xf>
    <xf numFmtId="0" fontId="28" fillId="0" borderId="15" xfId="43" applyFont="1" applyBorder="1" applyAlignment="1" applyProtection="1">
      <alignment horizontal="center" vertical="center"/>
      <protection locked="0"/>
    </xf>
    <xf numFmtId="0" fontId="28" fillId="0" borderId="16" xfId="43" applyFont="1" applyBorder="1" applyAlignment="1" applyProtection="1">
      <alignment horizontal="center" vertical="center"/>
      <protection locked="0"/>
    </xf>
    <xf numFmtId="0" fontId="27" fillId="0" borderId="51" xfId="43" applyFont="1" applyBorder="1" applyAlignment="1" applyProtection="1">
      <alignment horizontal="center" vertical="center" wrapText="1"/>
      <protection locked="0"/>
    </xf>
    <xf numFmtId="182" fontId="6" fillId="0" borderId="3" xfId="49" applyNumberFormat="1" applyFont="1" applyBorder="1" applyAlignment="1" applyProtection="1">
      <alignment horizontal="center" vertical="center"/>
    </xf>
    <xf numFmtId="0" fontId="6" fillId="0" borderId="3" xfId="49" applyFont="1" applyBorder="1" applyAlignment="1" applyProtection="1">
      <alignment horizontal="center" vertical="center"/>
    </xf>
    <xf numFmtId="0" fontId="43" fillId="0" borderId="8" xfId="46" applyFont="1" applyBorder="1" applyAlignment="1" applyProtection="1">
      <alignment horizontal="center" vertical="center"/>
      <protection locked="0"/>
    </xf>
    <xf numFmtId="0" fontId="43" fillId="0" borderId="9" xfId="46" applyFont="1" applyBorder="1" applyAlignment="1" applyProtection="1">
      <alignment horizontal="center" vertical="center"/>
      <protection locked="0"/>
    </xf>
    <xf numFmtId="181" fontId="43" fillId="37" borderId="8" xfId="46" applyNumberFormat="1" applyFont="1" applyFill="1" applyBorder="1" applyAlignment="1" applyProtection="1">
      <alignment horizontal="center" vertical="center"/>
      <protection locked="0"/>
    </xf>
    <xf numFmtId="181" fontId="43" fillId="37" borderId="20" xfId="46" applyNumberFormat="1" applyFont="1" applyFill="1" applyBorder="1" applyAlignment="1" applyProtection="1">
      <alignment horizontal="center" vertical="center"/>
      <protection locked="0"/>
    </xf>
    <xf numFmtId="182" fontId="43" fillId="37" borderId="8" xfId="46" applyNumberFormat="1" applyFont="1" applyFill="1" applyBorder="1" applyAlignment="1" applyProtection="1">
      <alignment horizontal="center" vertical="center"/>
      <protection locked="0"/>
    </xf>
    <xf numFmtId="182" fontId="43" fillId="37" borderId="9" xfId="46" applyNumberFormat="1" applyFont="1" applyFill="1" applyBorder="1" applyAlignment="1" applyProtection="1">
      <alignment horizontal="center" vertical="center"/>
      <protection locked="0"/>
    </xf>
    <xf numFmtId="0" fontId="43" fillId="0" borderId="20" xfId="46" applyFont="1" applyBorder="1" applyAlignment="1" applyProtection="1">
      <alignment horizontal="center" vertical="center"/>
      <protection locked="0"/>
    </xf>
    <xf numFmtId="0" fontId="45" fillId="0" borderId="3" xfId="49" applyFont="1" applyBorder="1" applyAlignment="1" applyProtection="1">
      <alignment horizontal="center" vertical="center"/>
      <protection locked="0"/>
    </xf>
    <xf numFmtId="0" fontId="43" fillId="0" borderId="60" xfId="46" applyFont="1" applyBorder="1" applyAlignment="1" applyProtection="1">
      <alignment horizontal="center" vertical="center" wrapText="1"/>
      <protection locked="0"/>
    </xf>
    <xf numFmtId="0" fontId="43" fillId="0" borderId="61" xfId="46" applyFont="1" applyBorder="1" applyAlignment="1" applyProtection="1">
      <alignment horizontal="center" vertical="center" wrapText="1"/>
      <protection locked="0"/>
    </xf>
    <xf numFmtId="0" fontId="43" fillId="0" borderId="62" xfId="46" applyFont="1" applyBorder="1" applyAlignment="1" applyProtection="1">
      <alignment horizontal="center" vertical="center" wrapText="1"/>
      <protection locked="0"/>
    </xf>
    <xf numFmtId="0" fontId="43" fillId="0" borderId="51" xfId="46" applyFont="1" applyBorder="1" applyAlignment="1" applyProtection="1">
      <alignment horizontal="center" vertical="center"/>
      <protection locked="0"/>
    </xf>
    <xf numFmtId="0" fontId="43" fillId="0" borderId="52" xfId="46" applyFont="1" applyBorder="1" applyAlignment="1" applyProtection="1">
      <alignment horizontal="center" vertical="center"/>
      <protection locked="0"/>
    </xf>
    <xf numFmtId="0" fontId="43" fillId="0" borderId="54" xfId="46" applyFont="1" applyBorder="1" applyAlignment="1" applyProtection="1">
      <alignment horizontal="center" vertical="center"/>
      <protection locked="0"/>
    </xf>
    <xf numFmtId="0" fontId="43" fillId="0" borderId="49" xfId="46" applyFont="1" applyBorder="1" applyAlignment="1" applyProtection="1">
      <alignment horizontal="center" vertical="center"/>
      <protection locked="0"/>
    </xf>
    <xf numFmtId="0" fontId="43" fillId="0" borderId="60" xfId="46" applyFont="1" applyBorder="1" applyAlignment="1" applyProtection="1">
      <alignment horizontal="center" vertical="center"/>
      <protection locked="0"/>
    </xf>
    <xf numFmtId="0" fontId="43" fillId="0" borderId="62" xfId="46" applyFont="1" applyBorder="1" applyAlignment="1" applyProtection="1">
      <alignment horizontal="center" vertical="center"/>
      <protection locked="0"/>
    </xf>
    <xf numFmtId="0" fontId="6" fillId="0" borderId="22" xfId="49" applyFont="1" applyFill="1" applyBorder="1" applyAlignment="1" applyProtection="1">
      <alignment horizontal="left" vertical="center"/>
      <protection locked="0"/>
    </xf>
    <xf numFmtId="0" fontId="6" fillId="0" borderId="64" xfId="49" applyFont="1" applyBorder="1" applyAlignment="1" applyProtection="1">
      <alignment horizontal="left" vertical="center" wrapText="1"/>
      <protection locked="0"/>
    </xf>
    <xf numFmtId="180" fontId="6" fillId="0" borderId="64" xfId="49" applyNumberFormat="1" applyFont="1" applyBorder="1" applyAlignment="1" applyProtection="1">
      <alignment horizontal="center" vertical="center"/>
      <protection locked="0"/>
    </xf>
    <xf numFmtId="0" fontId="6" fillId="0" borderId="24" xfId="49" applyFont="1" applyFill="1" applyBorder="1" applyAlignment="1" applyProtection="1">
      <alignment horizontal="center" vertical="center"/>
    </xf>
    <xf numFmtId="0" fontId="6" fillId="0" borderId="25" xfId="49" applyFont="1" applyFill="1" applyBorder="1" applyAlignment="1" applyProtection="1">
      <alignment horizontal="center" vertical="center"/>
    </xf>
    <xf numFmtId="179" fontId="6" fillId="0" borderId="65" xfId="49" applyNumberFormat="1" applyFont="1" applyBorder="1" applyAlignment="1" applyProtection="1">
      <alignment horizontal="center" vertical="center"/>
    </xf>
    <xf numFmtId="179" fontId="6" fillId="0" borderId="66" xfId="49" applyNumberFormat="1" applyFont="1" applyBorder="1" applyAlignment="1" applyProtection="1">
      <alignment horizontal="center" vertical="center"/>
    </xf>
    <xf numFmtId="0" fontId="6" fillId="0" borderId="16" xfId="49" applyFont="1" applyFill="1" applyBorder="1" applyAlignment="1" applyProtection="1">
      <alignment horizontal="left" vertical="center"/>
      <protection locked="0"/>
    </xf>
    <xf numFmtId="180" fontId="6" fillId="0" borderId="16" xfId="49" applyNumberFormat="1" applyFont="1" applyBorder="1" applyAlignment="1" applyProtection="1">
      <alignment horizontal="center" vertical="center"/>
      <protection locked="0"/>
    </xf>
    <xf numFmtId="9" fontId="6" fillId="0" borderId="54" xfId="49" applyNumberFormat="1" applyFont="1" applyFill="1" applyBorder="1" applyAlignment="1" applyProtection="1">
      <alignment horizontal="center" vertical="center"/>
    </xf>
    <xf numFmtId="0" fontId="6" fillId="0" borderId="30" xfId="49" applyFont="1" applyFill="1" applyBorder="1" applyAlignment="1" applyProtection="1">
      <alignment horizontal="center" vertical="center"/>
    </xf>
    <xf numFmtId="0" fontId="6" fillId="0" borderId="3" xfId="49" applyFont="1" applyBorder="1" applyAlignment="1" applyProtection="1">
      <alignment horizontal="center" vertical="center"/>
      <protection locked="0"/>
    </xf>
    <xf numFmtId="0" fontId="24" fillId="0" borderId="8" xfId="49" applyFont="1" applyBorder="1" applyAlignment="1" applyProtection="1">
      <alignment horizontal="center" vertical="center"/>
      <protection locked="0"/>
    </xf>
    <xf numFmtId="0" fontId="24" fillId="0" borderId="9" xfId="49" applyFont="1" applyBorder="1" applyAlignment="1" applyProtection="1">
      <alignment horizontal="center" vertical="center"/>
      <protection locked="0"/>
    </xf>
    <xf numFmtId="0" fontId="24" fillId="0" borderId="3" xfId="49" applyFont="1" applyBorder="1" applyAlignment="1" applyProtection="1">
      <alignment horizontal="center" vertical="center"/>
      <protection locked="0"/>
    </xf>
    <xf numFmtId="0" fontId="6" fillId="0" borderId="4" xfId="49" applyFont="1" applyBorder="1" applyAlignment="1" applyProtection="1">
      <alignment horizontal="left" vertical="center"/>
      <protection locked="0"/>
    </xf>
    <xf numFmtId="180" fontId="6" fillId="0" borderId="4" xfId="49" applyNumberFormat="1" applyFont="1" applyBorder="1" applyAlignment="1" applyProtection="1">
      <alignment horizontal="center" vertical="center"/>
      <protection locked="0"/>
    </xf>
    <xf numFmtId="0" fontId="6" fillId="0" borderId="23" xfId="49" applyFont="1" applyFill="1" applyBorder="1" applyAlignment="1" applyProtection="1">
      <alignment horizontal="center" vertical="center"/>
    </xf>
    <xf numFmtId="0" fontId="6" fillId="0" borderId="10" xfId="49" applyFont="1" applyFill="1" applyBorder="1" applyAlignment="1" applyProtection="1">
      <alignment horizontal="center" vertical="center"/>
    </xf>
    <xf numFmtId="179" fontId="6" fillId="0" borderId="23" xfId="49" applyNumberFormat="1" applyFont="1" applyBorder="1" applyAlignment="1" applyProtection="1">
      <alignment horizontal="center" vertical="center"/>
    </xf>
    <xf numFmtId="179" fontId="6" fillId="0" borderId="10" xfId="49" applyNumberFormat="1" applyFont="1" applyBorder="1" applyAlignment="1" applyProtection="1">
      <alignment horizontal="center" vertical="center"/>
    </xf>
    <xf numFmtId="0" fontId="6" fillId="0" borderId="29" xfId="49" applyFont="1" applyBorder="1" applyAlignment="1" applyProtection="1">
      <alignment horizontal="center" vertical="center" wrapText="1"/>
      <protection locked="0"/>
    </xf>
    <xf numFmtId="0" fontId="6" fillId="0" borderId="30" xfId="49" applyFont="1" applyBorder="1" applyAlignment="1" applyProtection="1">
      <alignment horizontal="center" vertical="center" wrapText="1"/>
      <protection locked="0"/>
    </xf>
    <xf numFmtId="0" fontId="6" fillId="0" borderId="32" xfId="49" applyFont="1" applyBorder="1" applyAlignment="1" applyProtection="1">
      <alignment horizontal="center" vertical="center"/>
      <protection locked="0"/>
    </xf>
    <xf numFmtId="0" fontId="6" fillId="0" borderId="33" xfId="49" applyFont="1" applyBorder="1" applyAlignment="1" applyProtection="1">
      <alignment horizontal="center" vertical="center"/>
      <protection locked="0"/>
    </xf>
    <xf numFmtId="0" fontId="6" fillId="0" borderId="34" xfId="49" applyFont="1" applyBorder="1" applyAlignment="1" applyProtection="1">
      <alignment horizontal="center" vertical="center"/>
      <protection locked="0"/>
    </xf>
    <xf numFmtId="0" fontId="6" fillId="0" borderId="35" xfId="49" applyFont="1" applyBorder="1" applyAlignment="1" applyProtection="1">
      <alignment horizontal="center" vertical="center"/>
      <protection locked="0"/>
    </xf>
    <xf numFmtId="0" fontId="6" fillId="0" borderId="3" xfId="49" applyFont="1" applyBorder="1" applyAlignment="1" applyProtection="1">
      <alignment horizontal="center" vertical="center" wrapText="1"/>
      <protection locked="0"/>
    </xf>
    <xf numFmtId="0" fontId="6" fillId="0" borderId="28" xfId="49" applyFont="1" applyBorder="1" applyAlignment="1" applyProtection="1">
      <alignment vertical="center" wrapText="1"/>
      <protection locked="0"/>
    </xf>
    <xf numFmtId="0" fontId="6" fillId="0" borderId="10" xfId="49" applyFont="1" applyBorder="1" applyAlignment="1" applyProtection="1">
      <alignment vertical="center" wrapText="1"/>
      <protection locked="0"/>
    </xf>
    <xf numFmtId="0" fontId="6" fillId="0" borderId="21" xfId="49" applyFont="1" applyBorder="1" applyAlignment="1" applyProtection="1">
      <alignment horizontal="center" vertical="center"/>
      <protection locked="0"/>
    </xf>
    <xf numFmtId="0" fontId="6" fillId="0" borderId="12" xfId="49" applyFont="1" applyBorder="1" applyAlignment="1" applyProtection="1">
      <alignment horizontal="center" vertical="center"/>
      <protection locked="0"/>
    </xf>
    <xf numFmtId="0" fontId="6" fillId="37" borderId="12" xfId="49" applyFont="1" applyFill="1" applyBorder="1" applyAlignment="1" applyProtection="1">
      <alignment horizontal="center" vertical="center"/>
      <protection locked="0"/>
    </xf>
    <xf numFmtId="0" fontId="6" fillId="37" borderId="13" xfId="49" applyFont="1" applyFill="1" applyBorder="1" applyAlignment="1" applyProtection="1">
      <alignment horizontal="center" vertical="center"/>
      <protection locked="0"/>
    </xf>
    <xf numFmtId="0" fontId="6" fillId="0" borderId="34" xfId="49" applyFont="1" applyBorder="1" applyAlignment="1" applyProtection="1">
      <alignment horizontal="center" vertical="center"/>
    </xf>
    <xf numFmtId="0" fontId="6" fillId="0" borderId="63" xfId="49" applyFont="1" applyBorder="1" applyAlignment="1" applyProtection="1">
      <alignment horizontal="center" vertical="center"/>
    </xf>
    <xf numFmtId="0" fontId="6" fillId="0" borderId="0" xfId="49" applyFont="1" applyAlignment="1" applyProtection="1">
      <alignment horizontal="center" vertical="center"/>
      <protection locked="0"/>
    </xf>
    <xf numFmtId="0" fontId="6" fillId="0" borderId="55" xfId="49" applyFont="1" applyBorder="1" applyAlignment="1" applyProtection="1">
      <alignment horizontal="center" vertical="center"/>
      <protection locked="0"/>
    </xf>
    <xf numFmtId="0" fontId="6" fillId="0" borderId="26" xfId="49" applyFont="1" applyBorder="1" applyAlignment="1" applyProtection="1">
      <alignment horizontal="center" vertical="center"/>
      <protection locked="0"/>
    </xf>
    <xf numFmtId="0" fontId="6" fillId="0" borderId="27" xfId="49" applyFont="1" applyBorder="1" applyAlignment="1" applyProtection="1">
      <alignment horizontal="center" vertical="center"/>
      <protection locked="0"/>
    </xf>
    <xf numFmtId="0" fontId="6" fillId="0" borderId="28" xfId="49" applyFont="1" applyBorder="1" applyAlignment="1" applyProtection="1">
      <alignment vertical="center"/>
      <protection locked="0"/>
    </xf>
    <xf numFmtId="0" fontId="6" fillId="0" borderId="10" xfId="49" applyFont="1" applyBorder="1" applyAlignment="1" applyProtection="1">
      <alignment vertical="center"/>
      <protection locked="0"/>
    </xf>
    <xf numFmtId="0" fontId="6" fillId="0" borderId="29" xfId="49" applyFont="1" applyBorder="1" applyAlignment="1" applyProtection="1">
      <alignment vertical="center"/>
      <protection locked="0"/>
    </xf>
    <xf numFmtId="0" fontId="6" fillId="0" borderId="30" xfId="49" applyFont="1" applyBorder="1" applyAlignment="1" applyProtection="1">
      <alignment vertical="center"/>
      <protection locked="0"/>
    </xf>
    <xf numFmtId="0" fontId="6" fillId="0" borderId="31" xfId="49" applyFont="1" applyBorder="1" applyAlignment="1" applyProtection="1">
      <alignment vertical="center" wrapText="1"/>
      <protection locked="0"/>
    </xf>
    <xf numFmtId="0" fontId="6" fillId="0" borderId="9" xfId="49" applyFont="1" applyBorder="1" applyAlignment="1" applyProtection="1">
      <alignment vertical="center" wrapText="1"/>
      <protection locked="0"/>
    </xf>
    <xf numFmtId="0" fontId="42" fillId="0" borderId="0" xfId="49" applyFont="1" applyAlignment="1" applyProtection="1">
      <alignment horizontal="left" vertical="center" wrapText="1"/>
      <protection locked="0"/>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cellStyle name="標準 2 2" xfId="48"/>
    <cellStyle name="標準 2 3" xfId="49"/>
    <cellStyle name="標準 3" xfId="43"/>
    <cellStyle name="標準 4" xfId="46"/>
    <cellStyle name="標準 5" xfId="47"/>
    <cellStyle name="標準_別添3" xfId="41"/>
    <cellStyle name="良い" xfId="42" builtinId="26" customBuiltin="1"/>
  </cellStyles>
  <dxfs count="2">
    <dxf>
      <font>
        <strike/>
      </font>
      <fill>
        <patternFill>
          <bgColor rgb="FFFF0000"/>
        </patternFill>
      </fill>
    </dxf>
    <dxf>
      <fill>
        <patternFill>
          <bgColor indexed="10"/>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27214</xdr:colOff>
      <xdr:row>18</xdr:row>
      <xdr:rowOff>446611</xdr:rowOff>
    </xdr:from>
    <xdr:to>
      <xdr:col>13</xdr:col>
      <xdr:colOff>493511</xdr:colOff>
      <xdr:row>18</xdr:row>
      <xdr:rowOff>1469571</xdr:rowOff>
    </xdr:to>
    <xdr:sp macro="" textlink="" fLocksText="0">
      <xdr:nvSpPr>
        <xdr:cNvPr id="2" name="メモ 1">
          <a:extLst>
            <a:ext uri="{FF2B5EF4-FFF2-40B4-BE49-F238E27FC236}">
              <a16:creationId xmlns:a16="http://schemas.microsoft.com/office/drawing/2014/main" id="{00000000-0008-0000-0200-000002000000}"/>
            </a:ext>
          </a:extLst>
        </xdr:cNvPr>
        <xdr:cNvSpPr/>
      </xdr:nvSpPr>
      <xdr:spPr>
        <a:xfrm>
          <a:off x="151039" y="6856936"/>
          <a:ext cx="9696022" cy="1022960"/>
        </a:xfrm>
        <a:prstGeom prst="foldedCorner">
          <a:avLst>
            <a:gd name="adj" fmla="val 13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200"/>
            </a:lnSpc>
          </a:pPr>
          <a:r>
            <a:rPr lang="ja-JP" altLang="en-US" sz="1100">
              <a:solidFill>
                <a:schemeClr val="tx1"/>
              </a:solidFill>
            </a:rPr>
            <a:t>①　各資格については，各月の前月末時点で資格を取得または研修の課程を修了しているものとします。</a:t>
          </a:r>
          <a:endParaRPr lang="en-US" altLang="ja-JP" sz="1100">
            <a:solidFill>
              <a:schemeClr val="tx1"/>
            </a:solidFill>
          </a:endParaRPr>
        </a:p>
        <a:p>
          <a:pPr algn="l">
            <a:lnSpc>
              <a:spcPts val="1200"/>
            </a:lnSpc>
          </a:pPr>
          <a:r>
            <a:rPr lang="ja-JP" altLang="en-US" sz="1100">
              <a:solidFill>
                <a:schemeClr val="tx1"/>
              </a:solidFill>
            </a:rPr>
            <a:t>②　従業者に係る常勤換算にあっては，利用者への介護業務（計画作成等介護を行うに当たって必要な業務は含むが，</a:t>
          </a:r>
          <a:endParaRPr lang="en-US" altLang="ja-JP" sz="1100">
            <a:solidFill>
              <a:schemeClr val="tx1"/>
            </a:solidFill>
          </a:endParaRPr>
        </a:p>
        <a:p>
          <a:pPr algn="l">
            <a:lnSpc>
              <a:spcPts val="1100"/>
            </a:lnSpc>
          </a:pPr>
          <a:r>
            <a:rPr lang="en-US" altLang="ja-JP" sz="1100">
              <a:solidFill>
                <a:schemeClr val="tx1"/>
              </a:solidFill>
            </a:rPr>
            <a:t> </a:t>
          </a:r>
          <a:r>
            <a:rPr lang="ja-JP" altLang="en-US" sz="1100">
              <a:solidFill>
                <a:schemeClr val="tx1"/>
              </a:solidFill>
            </a:rPr>
            <a:t>　請求事務等の介護に関わらない事務を除く。）に従事している時間を用いてください。</a:t>
          </a:r>
          <a:endParaRPr lang="en-US" altLang="ja-JP" sz="11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4"/>
  <sheetViews>
    <sheetView view="pageBreakPreview" zoomScale="70" zoomScaleNormal="50" zoomScaleSheetLayoutView="70" workbookViewId="0">
      <selection activeCell="H11" sqref="H11"/>
    </sheetView>
  </sheetViews>
  <sheetFormatPr defaultColWidth="8.375" defaultRowHeight="20.25" customHeight="1" x14ac:dyDescent="0.15"/>
  <cols>
    <col min="1" max="1" width="2" style="2" customWidth="1"/>
    <col min="2" max="2" width="20" style="2" customWidth="1"/>
    <col min="3" max="14" width="10.625" style="2" customWidth="1"/>
    <col min="15" max="15" width="2.125" style="2" customWidth="1"/>
    <col min="16" max="16" width="3.875" style="2" customWidth="1"/>
    <col min="17" max="19" width="2.875" style="2" customWidth="1"/>
    <col min="20" max="16384" width="8.375" style="2"/>
  </cols>
  <sheetData>
    <row r="1" spans="1:15" ht="36" customHeight="1" x14ac:dyDescent="0.15">
      <c r="A1" s="1"/>
      <c r="B1" s="9" t="s">
        <v>42</v>
      </c>
      <c r="C1" s="1"/>
      <c r="D1" s="1"/>
      <c r="E1" s="1"/>
      <c r="F1" s="1"/>
      <c r="I1" s="150" t="s">
        <v>23</v>
      </c>
      <c r="J1" s="151"/>
      <c r="K1" s="10"/>
      <c r="L1" s="11"/>
      <c r="M1" s="11"/>
      <c r="N1" s="12"/>
    </row>
    <row r="2" spans="1:15" ht="21.95" customHeight="1" thickBot="1" x14ac:dyDescent="0.2"/>
    <row r="3" spans="1:15" ht="30" customHeight="1" x14ac:dyDescent="0.15">
      <c r="A3" s="13"/>
      <c r="B3" s="152" t="s">
        <v>43</v>
      </c>
      <c r="C3" s="152"/>
      <c r="D3" s="152"/>
      <c r="E3" s="152"/>
      <c r="F3" s="152"/>
      <c r="G3" s="152"/>
      <c r="H3" s="152"/>
      <c r="I3" s="152"/>
      <c r="J3" s="152"/>
      <c r="K3" s="152"/>
      <c r="L3" s="152"/>
      <c r="M3" s="152"/>
      <c r="N3" s="152"/>
      <c r="O3" s="14"/>
    </row>
    <row r="4" spans="1:15" ht="30" customHeight="1" x14ac:dyDescent="0.15">
      <c r="A4" s="15"/>
      <c r="B4" s="153"/>
      <c r="C4" s="153"/>
      <c r="D4" s="153"/>
      <c r="E4" s="153"/>
      <c r="F4" s="153"/>
      <c r="G4" s="153"/>
      <c r="H4" s="153"/>
      <c r="I4" s="153"/>
      <c r="J4" s="153"/>
      <c r="K4" s="153"/>
      <c r="L4" s="153"/>
      <c r="M4" s="153"/>
      <c r="N4" s="153"/>
      <c r="O4" s="16"/>
    </row>
    <row r="5" spans="1:15" ht="30" customHeight="1" x14ac:dyDescent="0.15">
      <c r="A5" s="15"/>
      <c r="B5" s="17"/>
      <c r="C5" s="17"/>
      <c r="D5" s="17"/>
      <c r="E5" s="17"/>
      <c r="F5" s="17"/>
      <c r="G5" s="17"/>
      <c r="H5" s="17"/>
      <c r="I5" s="17"/>
      <c r="J5" s="17"/>
      <c r="K5" s="17"/>
      <c r="L5" s="17"/>
      <c r="M5" s="17"/>
      <c r="N5" s="17"/>
      <c r="O5" s="16"/>
    </row>
    <row r="6" spans="1:15" ht="30" customHeight="1" x14ac:dyDescent="0.15">
      <c r="A6" s="15"/>
      <c r="B6" s="3" t="s">
        <v>39</v>
      </c>
      <c r="C6" s="4" t="s">
        <v>44</v>
      </c>
      <c r="D6" s="4" t="s">
        <v>45</v>
      </c>
      <c r="E6" s="4" t="s">
        <v>46</v>
      </c>
      <c r="F6" s="4" t="s">
        <v>47</v>
      </c>
      <c r="G6" s="4" t="s">
        <v>48</v>
      </c>
      <c r="H6" s="4" t="s">
        <v>49</v>
      </c>
      <c r="I6" s="4" t="s">
        <v>50</v>
      </c>
      <c r="J6" s="4" t="s">
        <v>51</v>
      </c>
      <c r="K6" s="4" t="s">
        <v>52</v>
      </c>
      <c r="L6" s="4" t="s">
        <v>53</v>
      </c>
      <c r="M6" s="4" t="s">
        <v>54</v>
      </c>
      <c r="N6" s="3" t="s">
        <v>40</v>
      </c>
      <c r="O6" s="16"/>
    </row>
    <row r="7" spans="1:15" ht="30" customHeight="1" x14ac:dyDescent="0.15">
      <c r="A7" s="15"/>
      <c r="B7" s="4" t="s">
        <v>24</v>
      </c>
      <c r="C7" s="5"/>
      <c r="D7" s="5"/>
      <c r="E7" s="5"/>
      <c r="F7" s="5"/>
      <c r="G7" s="5"/>
      <c r="H7" s="5"/>
      <c r="I7" s="5"/>
      <c r="J7" s="5"/>
      <c r="K7" s="5"/>
      <c r="L7" s="5"/>
      <c r="M7" s="5"/>
      <c r="N7" s="6">
        <f>SUM(C7:M7)</f>
        <v>0</v>
      </c>
      <c r="O7" s="16"/>
    </row>
    <row r="8" spans="1:15" ht="21.95" customHeight="1" x14ac:dyDescent="0.15">
      <c r="A8" s="15"/>
      <c r="B8" s="7"/>
      <c r="C8" s="8"/>
      <c r="D8" s="8"/>
      <c r="E8" s="8"/>
      <c r="F8" s="8"/>
      <c r="G8" s="8"/>
      <c r="H8" s="8"/>
      <c r="I8" s="8"/>
      <c r="J8" s="8"/>
      <c r="K8" s="8"/>
      <c r="L8" s="8"/>
      <c r="M8" s="8"/>
      <c r="N8" s="8"/>
      <c r="O8" s="16"/>
    </row>
    <row r="9" spans="1:15" ht="21.95" customHeight="1" thickBot="1" x14ac:dyDescent="0.2">
      <c r="A9" s="15"/>
      <c r="B9" s="7"/>
      <c r="C9" s="8"/>
      <c r="D9" s="8"/>
      <c r="E9" s="8"/>
      <c r="F9" s="8"/>
      <c r="G9" s="8"/>
      <c r="H9" s="8"/>
      <c r="I9" s="8"/>
      <c r="J9" s="8"/>
      <c r="K9" s="8"/>
      <c r="L9" s="8"/>
      <c r="M9" s="8"/>
      <c r="N9" s="8"/>
      <c r="O9" s="16"/>
    </row>
    <row r="10" spans="1:15" ht="21.95" customHeight="1" thickTop="1" thickBot="1" x14ac:dyDescent="0.2">
      <c r="A10" s="15"/>
      <c r="B10" s="18"/>
      <c r="C10" s="18"/>
      <c r="D10" s="18"/>
      <c r="E10" s="18"/>
      <c r="F10" s="18"/>
      <c r="G10" s="19" t="s">
        <v>55</v>
      </c>
      <c r="H10" s="18"/>
      <c r="I10" s="18"/>
      <c r="J10" s="18" t="s">
        <v>56</v>
      </c>
      <c r="K10" s="5"/>
      <c r="L10" s="18" t="s">
        <v>57</v>
      </c>
      <c r="M10" s="18" t="s">
        <v>58</v>
      </c>
      <c r="N10" s="20" t="e">
        <f>ROUNDUP((N7/K10),0)</f>
        <v>#DIV/0!</v>
      </c>
      <c r="O10" s="16"/>
    </row>
    <row r="11" spans="1:15" ht="21.95" customHeight="1" thickTop="1" x14ac:dyDescent="0.15">
      <c r="A11" s="15"/>
      <c r="B11" s="18"/>
      <c r="C11" s="18"/>
      <c r="D11" s="18"/>
      <c r="E11" s="18"/>
      <c r="F11" s="18"/>
      <c r="G11" s="19" t="s">
        <v>59</v>
      </c>
      <c r="H11" s="18"/>
      <c r="I11" s="18"/>
      <c r="J11" s="8"/>
      <c r="K11" s="8"/>
      <c r="L11" s="8"/>
      <c r="M11" s="8"/>
      <c r="N11" s="21" t="e">
        <f>IF(N10&lt;=5,"OK","ERR")</f>
        <v>#DIV/0!</v>
      </c>
      <c r="O11" s="16"/>
    </row>
    <row r="12" spans="1:15" ht="21.95" customHeight="1" x14ac:dyDescent="0.15">
      <c r="A12" s="15"/>
      <c r="B12" s="18"/>
      <c r="C12" s="18"/>
      <c r="D12" s="18"/>
      <c r="E12" s="18"/>
      <c r="F12" s="18"/>
      <c r="G12" s="19"/>
      <c r="H12" s="18"/>
      <c r="I12" s="18"/>
      <c r="J12" s="8"/>
      <c r="K12" s="8"/>
      <c r="L12" s="8"/>
      <c r="M12" s="8"/>
      <c r="N12" s="18"/>
      <c r="O12" s="16"/>
    </row>
    <row r="13" spans="1:15" ht="21.95" customHeight="1" thickBot="1" x14ac:dyDescent="0.2">
      <c r="A13" s="22"/>
      <c r="B13" s="23"/>
      <c r="C13" s="23"/>
      <c r="D13" s="23"/>
      <c r="E13" s="23"/>
      <c r="F13" s="23"/>
      <c r="G13" s="23"/>
      <c r="H13" s="23"/>
      <c r="I13" s="23"/>
      <c r="J13" s="23"/>
      <c r="K13" s="23"/>
      <c r="L13" s="23"/>
      <c r="M13" s="23"/>
      <c r="N13" s="23"/>
      <c r="O13" s="24"/>
    </row>
    <row r="14" spans="1:15" ht="21.95" customHeight="1" thickBot="1" x14ac:dyDescent="0.2">
      <c r="A14" s="18"/>
      <c r="B14" s="18"/>
      <c r="C14" s="18"/>
      <c r="D14" s="18"/>
      <c r="E14" s="18"/>
      <c r="F14" s="18"/>
      <c r="G14" s="18"/>
      <c r="H14" s="18"/>
      <c r="I14" s="18"/>
      <c r="J14" s="18"/>
      <c r="K14" s="18"/>
      <c r="L14" s="18"/>
      <c r="M14" s="18"/>
      <c r="N14" s="18"/>
      <c r="O14" s="18"/>
    </row>
    <row r="15" spans="1:15" ht="21.95" customHeight="1" x14ac:dyDescent="0.15">
      <c r="A15" s="13"/>
      <c r="B15" s="154" t="s">
        <v>60</v>
      </c>
      <c r="C15" s="155"/>
      <c r="D15" s="155"/>
      <c r="E15" s="155"/>
      <c r="F15" s="155"/>
      <c r="G15" s="155"/>
      <c r="H15" s="155"/>
      <c r="I15" s="155"/>
      <c r="J15" s="155"/>
      <c r="K15" s="155"/>
      <c r="L15" s="155"/>
      <c r="M15" s="25"/>
      <c r="N15" s="25"/>
      <c r="O15" s="14"/>
    </row>
    <row r="16" spans="1:15" ht="21.95" customHeight="1" x14ac:dyDescent="0.15">
      <c r="A16" s="15"/>
      <c r="B16" s="156"/>
      <c r="C16" s="156"/>
      <c r="D16" s="156"/>
      <c r="E16" s="156"/>
      <c r="F16" s="156"/>
      <c r="G16" s="156"/>
      <c r="H16" s="156"/>
      <c r="I16" s="156"/>
      <c r="J16" s="156"/>
      <c r="K16" s="156"/>
      <c r="L16" s="156"/>
      <c r="M16" s="18"/>
      <c r="N16" s="18"/>
      <c r="O16" s="16"/>
    </row>
    <row r="17" spans="1:15" ht="21.95" customHeight="1" x14ac:dyDescent="0.15">
      <c r="A17" s="15"/>
      <c r="B17" s="18"/>
      <c r="C17" s="18"/>
      <c r="D17" s="18"/>
      <c r="E17" s="18"/>
      <c r="F17" s="18"/>
      <c r="G17" s="18"/>
      <c r="H17" s="18"/>
      <c r="I17" s="18"/>
      <c r="J17" s="18"/>
      <c r="K17" s="18"/>
      <c r="L17" s="18"/>
      <c r="M17" s="18"/>
      <c r="N17" s="18"/>
      <c r="O17" s="16"/>
    </row>
    <row r="18" spans="1:15" ht="30" customHeight="1" x14ac:dyDescent="0.15">
      <c r="A18" s="15"/>
      <c r="B18" s="3" t="s">
        <v>39</v>
      </c>
      <c r="C18" s="26" t="s">
        <v>38</v>
      </c>
      <c r="D18" s="26" t="s">
        <v>38</v>
      </c>
      <c r="E18" s="26" t="s">
        <v>38</v>
      </c>
      <c r="F18" s="3" t="s">
        <v>40</v>
      </c>
      <c r="G18" s="27"/>
      <c r="H18" s="7"/>
      <c r="I18" s="7"/>
      <c r="J18" s="7"/>
      <c r="K18" s="18"/>
      <c r="L18" s="18"/>
      <c r="M18" s="18"/>
      <c r="N18" s="18"/>
      <c r="O18" s="16"/>
    </row>
    <row r="19" spans="1:15" ht="30" customHeight="1" x14ac:dyDescent="0.15">
      <c r="A19" s="15"/>
      <c r="B19" s="4" t="s">
        <v>24</v>
      </c>
      <c r="C19" s="5"/>
      <c r="D19" s="5"/>
      <c r="E19" s="5"/>
      <c r="F19" s="6">
        <f>SUM(C19:E19)</f>
        <v>0</v>
      </c>
      <c r="G19" s="28"/>
      <c r="H19" s="8"/>
      <c r="I19" s="8"/>
      <c r="J19" s="8"/>
      <c r="K19" s="18"/>
      <c r="L19" s="18"/>
      <c r="M19" s="18"/>
      <c r="N19" s="18"/>
      <c r="O19" s="16"/>
    </row>
    <row r="20" spans="1:15" ht="21.95" customHeight="1" x14ac:dyDescent="0.15">
      <c r="A20" s="15"/>
      <c r="B20" s="29" t="s">
        <v>61</v>
      </c>
      <c r="C20" s="18"/>
      <c r="D20" s="18"/>
      <c r="E20" s="18"/>
      <c r="F20" s="18"/>
      <c r="G20" s="18"/>
      <c r="H20" s="18"/>
      <c r="I20" s="18"/>
      <c r="J20" s="18"/>
      <c r="K20" s="18"/>
      <c r="L20" s="18"/>
      <c r="M20" s="18"/>
      <c r="N20" s="18"/>
      <c r="O20" s="16"/>
    </row>
    <row r="21" spans="1:15" ht="9" customHeight="1" thickBot="1" x14ac:dyDescent="0.2">
      <c r="A21" s="15"/>
      <c r="B21" s="29"/>
      <c r="C21" s="18"/>
      <c r="D21" s="18"/>
      <c r="E21" s="18"/>
      <c r="F21" s="18"/>
      <c r="G21" s="18"/>
      <c r="H21" s="18"/>
      <c r="I21" s="18"/>
      <c r="J21" s="18"/>
      <c r="K21" s="18"/>
      <c r="L21" s="18"/>
      <c r="M21" s="18"/>
      <c r="N21" s="18"/>
      <c r="O21" s="16"/>
    </row>
    <row r="22" spans="1:15" ht="21.95" customHeight="1" thickTop="1" thickBot="1" x14ac:dyDescent="0.2">
      <c r="A22" s="15"/>
      <c r="B22" s="18"/>
      <c r="C22" s="18"/>
      <c r="D22" s="18"/>
      <c r="E22" s="18"/>
      <c r="F22" s="18"/>
      <c r="G22" s="19" t="s">
        <v>55</v>
      </c>
      <c r="H22" s="18"/>
      <c r="I22" s="18"/>
      <c r="J22" s="18" t="s">
        <v>62</v>
      </c>
      <c r="K22" s="8">
        <v>3</v>
      </c>
      <c r="L22" s="18" t="s">
        <v>57</v>
      </c>
      <c r="M22" s="18" t="s">
        <v>58</v>
      </c>
      <c r="N22" s="20">
        <f>ROUNDUP((F19/K22),0)</f>
        <v>0</v>
      </c>
      <c r="O22" s="16"/>
    </row>
    <row r="23" spans="1:15" ht="21.95" customHeight="1" thickTop="1" x14ac:dyDescent="0.15">
      <c r="A23" s="15"/>
      <c r="B23" s="18"/>
      <c r="C23" s="18"/>
      <c r="D23" s="18"/>
      <c r="E23" s="18"/>
      <c r="F23" s="18"/>
      <c r="G23" s="19" t="s">
        <v>59</v>
      </c>
      <c r="H23" s="18"/>
      <c r="I23" s="18"/>
      <c r="J23" s="18"/>
      <c r="K23" s="18"/>
      <c r="L23" s="18"/>
      <c r="M23" s="18"/>
      <c r="N23" s="21" t="str">
        <f>IF(N22&lt;=5,"OK","ERR")</f>
        <v>OK</v>
      </c>
      <c r="O23" s="16"/>
    </row>
    <row r="24" spans="1:15" ht="21.95" customHeight="1" thickBot="1" x14ac:dyDescent="0.2">
      <c r="A24" s="22"/>
      <c r="B24" s="23"/>
      <c r="C24" s="23"/>
      <c r="D24" s="23"/>
      <c r="E24" s="23"/>
      <c r="F24" s="23"/>
      <c r="G24" s="30"/>
      <c r="H24" s="23"/>
      <c r="I24" s="23"/>
      <c r="J24" s="23"/>
      <c r="K24" s="31"/>
      <c r="L24" s="23"/>
      <c r="M24" s="23"/>
      <c r="N24" s="23"/>
      <c r="O24" s="24"/>
    </row>
  </sheetData>
  <mergeCells count="3">
    <mergeCell ref="I1:J1"/>
    <mergeCell ref="B3:N4"/>
    <mergeCell ref="B15:L16"/>
  </mergeCells>
  <phoneticPr fontId="25"/>
  <printOptions horizontalCentered="1" verticalCentered="1"/>
  <pageMargins left="0.62992125984251968" right="0.31496062992125984" top="0.74803149606299213" bottom="0.59055118110236227" header="0.51181102362204722" footer="0.39370078740157483"/>
  <pageSetup paperSize="9" scale="85" orientation="portrait" blackAndWhite="1"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7"/>
  <sheetViews>
    <sheetView tabSelected="1" view="pageBreakPreview" zoomScale="60" zoomScaleNormal="70" workbookViewId="0">
      <selection activeCell="K3" sqref="K3:O4"/>
    </sheetView>
  </sheetViews>
  <sheetFormatPr defaultRowHeight="21" customHeight="1" x14ac:dyDescent="0.15"/>
  <cols>
    <col min="1" max="1" width="1.625" style="50" customWidth="1"/>
    <col min="2" max="2" width="19.25" style="50" customWidth="1"/>
    <col min="3" max="3" width="8.5" style="50" customWidth="1"/>
    <col min="4" max="11" width="9.25" style="50" customWidth="1"/>
    <col min="12" max="12" width="10.125" style="50" customWidth="1"/>
    <col min="13" max="14" width="9.25" style="50" customWidth="1"/>
    <col min="15" max="15" width="9.25" style="51" customWidth="1"/>
    <col min="16" max="21" width="9" style="50"/>
    <col min="22" max="32" width="9" style="133"/>
    <col min="33" max="34" width="9" style="50"/>
    <col min="35" max="35" width="0" style="50" hidden="1" customWidth="1"/>
    <col min="36" max="16384" width="9" style="50"/>
  </cols>
  <sheetData>
    <row r="1" spans="1:35" ht="21" customHeight="1" x14ac:dyDescent="0.15">
      <c r="A1" s="49" t="s">
        <v>135</v>
      </c>
      <c r="U1" s="52"/>
      <c r="V1" s="131"/>
      <c r="W1" s="131"/>
      <c r="X1" s="131"/>
      <c r="Y1" s="131"/>
      <c r="Z1" s="131"/>
      <c r="AA1" s="131"/>
      <c r="AB1" s="131"/>
      <c r="AC1" s="131"/>
      <c r="AD1" s="131"/>
      <c r="AE1" s="131"/>
      <c r="AF1" s="131"/>
      <c r="AG1" s="52"/>
    </row>
    <row r="2" spans="1:35" ht="25.5" customHeight="1" thickBot="1" x14ac:dyDescent="0.2">
      <c r="A2" s="49"/>
      <c r="V2" s="53"/>
      <c r="W2" s="54"/>
      <c r="X2" s="54" t="s">
        <v>77</v>
      </c>
      <c r="Y2" s="54" t="s">
        <v>78</v>
      </c>
      <c r="Z2" s="54" t="s">
        <v>79</v>
      </c>
      <c r="AA2" s="54" t="s">
        <v>80</v>
      </c>
      <c r="AB2" s="54" t="s">
        <v>81</v>
      </c>
      <c r="AC2" s="54" t="s">
        <v>82</v>
      </c>
      <c r="AD2" s="54" t="s">
        <v>83</v>
      </c>
      <c r="AE2" s="54" t="s">
        <v>84</v>
      </c>
      <c r="AF2" s="54" t="s">
        <v>85</v>
      </c>
      <c r="AG2" s="54" t="s">
        <v>86</v>
      </c>
      <c r="AH2" s="54" t="s">
        <v>16</v>
      </c>
      <c r="AI2" s="54"/>
    </row>
    <row r="3" spans="1:35" ht="27" customHeight="1" thickBot="1" x14ac:dyDescent="0.2">
      <c r="B3" s="55" t="s">
        <v>75</v>
      </c>
      <c r="C3" s="56"/>
      <c r="D3" s="57"/>
      <c r="I3" s="243" t="s">
        <v>87</v>
      </c>
      <c r="J3" s="244"/>
      <c r="K3" s="245"/>
      <c r="L3" s="245"/>
      <c r="M3" s="245"/>
      <c r="N3" s="245"/>
      <c r="O3" s="246"/>
      <c r="P3" s="247" t="str">
        <f>IFERROR(VLOOKUP(K3,$W$3:$AH$6,12,FALSE),"")</f>
        <v/>
      </c>
      <c r="Q3" s="248"/>
      <c r="V3" s="53"/>
      <c r="W3" s="54" t="s">
        <v>88</v>
      </c>
      <c r="X3" s="149">
        <v>1</v>
      </c>
      <c r="Y3" s="149">
        <v>1</v>
      </c>
      <c r="Z3" s="149">
        <v>1</v>
      </c>
      <c r="AA3" s="149">
        <v>1</v>
      </c>
      <c r="AB3" s="147">
        <f>IF(OR($O$21="該当",$O$22="該当"),1,0)</f>
        <v>1</v>
      </c>
      <c r="AC3" s="147">
        <f>$M$39</f>
        <v>0</v>
      </c>
      <c r="AD3" s="147">
        <f>IF($V$65="OK",1,0)</f>
        <v>1</v>
      </c>
      <c r="AE3" s="54">
        <v>1</v>
      </c>
      <c r="AF3" s="54">
        <f>$S$39</f>
        <v>0</v>
      </c>
      <c r="AG3" s="54">
        <f>IF($W$65="OK",1,0)</f>
        <v>1</v>
      </c>
      <c r="AH3" s="54" t="str">
        <f>IF(PRODUCT(X3:AD3)=1,"算定可","算定不可")</f>
        <v>算定不可</v>
      </c>
      <c r="AI3" s="54"/>
    </row>
    <row r="4" spans="1:35" ht="32.25" customHeight="1" thickBot="1" x14ac:dyDescent="0.2">
      <c r="G4" s="249" t="s">
        <v>89</v>
      </c>
      <c r="H4" s="249"/>
      <c r="I4" s="249"/>
      <c r="J4" s="250"/>
      <c r="K4" s="245"/>
      <c r="L4" s="245"/>
      <c r="M4" s="245"/>
      <c r="N4" s="245"/>
      <c r="O4" s="246"/>
      <c r="P4" s="247" t="str">
        <f>IFERROR(VLOOKUP(K4,$W$3:$AH7,12,FALSE),"")</f>
        <v/>
      </c>
      <c r="Q4" s="248"/>
      <c r="R4" s="58"/>
      <c r="S4" s="58"/>
      <c r="T4" s="58"/>
      <c r="U4" s="58"/>
      <c r="V4" s="53"/>
      <c r="W4" s="54" t="s">
        <v>90</v>
      </c>
      <c r="X4" s="149">
        <v>1</v>
      </c>
      <c r="Y4" s="149">
        <v>1</v>
      </c>
      <c r="Z4" s="149">
        <v>1</v>
      </c>
      <c r="AA4" s="149">
        <v>1</v>
      </c>
      <c r="AB4" s="147">
        <f t="shared" ref="AB4:AB7" si="0">IF(OR($O$21="該当",$O$22="該当"),1,0)</f>
        <v>1</v>
      </c>
      <c r="AC4" s="147">
        <f t="shared" ref="AC4:AC7" si="1">$M$39</f>
        <v>0</v>
      </c>
      <c r="AD4" s="54">
        <f t="shared" ref="AD4:AD7" si="2">IF($V$65="OK",1,0)</f>
        <v>1</v>
      </c>
      <c r="AE4" s="54">
        <v>1</v>
      </c>
      <c r="AF4" s="54">
        <f t="shared" ref="AF4:AF7" si="3">$S$39</f>
        <v>0</v>
      </c>
      <c r="AG4" s="54">
        <f t="shared" ref="AG4:AG7" si="4">IF($W$65="OK",1,0)</f>
        <v>1</v>
      </c>
      <c r="AH4" s="54" t="str">
        <f>IF(AB4+AC4&gt;=1,"算定可","算定不可")</f>
        <v>算定可</v>
      </c>
      <c r="AI4" s="54"/>
    </row>
    <row r="5" spans="1:35" s="59" customFormat="1" ht="21" customHeight="1" x14ac:dyDescent="0.15">
      <c r="O5" s="60"/>
      <c r="P5" s="259" t="s">
        <v>138</v>
      </c>
      <c r="Q5" s="259"/>
      <c r="R5" s="259"/>
      <c r="S5" s="259"/>
      <c r="T5" s="259"/>
      <c r="U5" s="259"/>
      <c r="V5" s="259"/>
      <c r="W5" s="61" t="s">
        <v>91</v>
      </c>
      <c r="X5" s="149">
        <v>1</v>
      </c>
      <c r="Y5" s="149">
        <v>1</v>
      </c>
      <c r="Z5" s="149">
        <v>1</v>
      </c>
      <c r="AA5" s="149">
        <v>1</v>
      </c>
      <c r="AB5" s="54">
        <f t="shared" si="0"/>
        <v>1</v>
      </c>
      <c r="AC5" s="54">
        <f t="shared" si="1"/>
        <v>0</v>
      </c>
      <c r="AD5" s="147">
        <f t="shared" si="2"/>
        <v>1</v>
      </c>
      <c r="AE5" s="54">
        <v>1</v>
      </c>
      <c r="AF5" s="54">
        <f t="shared" si="3"/>
        <v>0</v>
      </c>
      <c r="AG5" s="54">
        <f t="shared" si="4"/>
        <v>1</v>
      </c>
      <c r="AH5" s="61" t="str">
        <f>IF(AD5=1,"算定可","算定不可")</f>
        <v>算定可</v>
      </c>
      <c r="AI5" s="61"/>
    </row>
    <row r="6" spans="1:35" ht="22.5" customHeight="1" x14ac:dyDescent="0.15">
      <c r="A6" s="59" t="s">
        <v>92</v>
      </c>
      <c r="P6" s="259"/>
      <c r="Q6" s="259"/>
      <c r="R6" s="259"/>
      <c r="S6" s="259"/>
      <c r="T6" s="259"/>
      <c r="U6" s="259"/>
      <c r="V6" s="259"/>
      <c r="W6" s="54" t="s">
        <v>93</v>
      </c>
      <c r="X6" s="54">
        <v>1</v>
      </c>
      <c r="Y6" s="149">
        <v>1</v>
      </c>
      <c r="Z6" s="149">
        <v>1</v>
      </c>
      <c r="AA6" s="149">
        <v>1</v>
      </c>
      <c r="AB6" s="54">
        <f t="shared" si="0"/>
        <v>1</v>
      </c>
      <c r="AC6" s="54">
        <f t="shared" si="1"/>
        <v>0</v>
      </c>
      <c r="AD6" s="54">
        <f t="shared" si="2"/>
        <v>1</v>
      </c>
      <c r="AE6" s="148">
        <v>1</v>
      </c>
      <c r="AF6" s="147">
        <f t="shared" si="3"/>
        <v>0</v>
      </c>
      <c r="AG6" s="147">
        <f t="shared" si="4"/>
        <v>1</v>
      </c>
      <c r="AH6" s="54" t="str">
        <f>IF(AF6*AG6=1,"算定可","算定不可")</f>
        <v>算定不可</v>
      </c>
      <c r="AI6" s="54" t="s">
        <v>94</v>
      </c>
    </row>
    <row r="7" spans="1:35" ht="27.75" customHeight="1" thickBot="1" x14ac:dyDescent="0.2">
      <c r="B7" s="62" t="s">
        <v>95</v>
      </c>
      <c r="N7" s="63" t="s">
        <v>15</v>
      </c>
      <c r="P7" s="259"/>
      <c r="Q7" s="259"/>
      <c r="R7" s="259"/>
      <c r="S7" s="259"/>
      <c r="T7" s="259"/>
      <c r="U7" s="259"/>
      <c r="V7" s="259"/>
      <c r="W7" s="54" t="s">
        <v>96</v>
      </c>
      <c r="X7" s="54">
        <v>1</v>
      </c>
      <c r="Y7" s="149">
        <v>1</v>
      </c>
      <c r="Z7" s="149">
        <v>1</v>
      </c>
      <c r="AA7" s="149">
        <v>1</v>
      </c>
      <c r="AB7" s="54">
        <f t="shared" si="0"/>
        <v>1</v>
      </c>
      <c r="AC7" s="54">
        <f t="shared" si="1"/>
        <v>0</v>
      </c>
      <c r="AD7" s="54">
        <f t="shared" si="2"/>
        <v>1</v>
      </c>
      <c r="AE7" s="54">
        <v>1</v>
      </c>
      <c r="AF7" s="54">
        <f t="shared" si="3"/>
        <v>0</v>
      </c>
      <c r="AG7" s="54">
        <f t="shared" si="4"/>
        <v>1</v>
      </c>
      <c r="AH7" s="54" t="str">
        <f>IF(AI7=1,"算定可","算定不可")</f>
        <v>算定可</v>
      </c>
      <c r="AI7" s="54">
        <f>IF(O23="該当",1,"")</f>
        <v>1</v>
      </c>
    </row>
    <row r="8" spans="1:35" ht="25.5" customHeight="1" x14ac:dyDescent="0.15">
      <c r="B8" s="251"/>
      <c r="C8" s="252"/>
      <c r="D8" s="64" t="s">
        <v>0</v>
      </c>
      <c r="E8" s="64" t="s">
        <v>1</v>
      </c>
      <c r="F8" s="64" t="s">
        <v>2</v>
      </c>
      <c r="G8" s="64" t="s">
        <v>3</v>
      </c>
      <c r="H8" s="64" t="s">
        <v>4</v>
      </c>
      <c r="I8" s="64" t="s">
        <v>5</v>
      </c>
      <c r="J8" s="64" t="s">
        <v>6</v>
      </c>
      <c r="K8" s="64" t="s">
        <v>7</v>
      </c>
      <c r="L8" s="64" t="s">
        <v>8</v>
      </c>
      <c r="M8" s="64" t="s">
        <v>9</v>
      </c>
      <c r="N8" s="64" t="s">
        <v>10</v>
      </c>
      <c r="O8" s="65" t="s">
        <v>11</v>
      </c>
      <c r="V8" s="53"/>
      <c r="W8" s="54"/>
      <c r="X8" s="66" t="s">
        <v>97</v>
      </c>
      <c r="Y8" s="66" t="s">
        <v>98</v>
      </c>
      <c r="Z8" s="66" t="s">
        <v>99</v>
      </c>
      <c r="AA8" s="66" t="s">
        <v>100</v>
      </c>
      <c r="AB8" s="66" t="s">
        <v>101</v>
      </c>
      <c r="AC8" s="66" t="s">
        <v>102</v>
      </c>
      <c r="AD8" s="66" t="s">
        <v>103</v>
      </c>
      <c r="AE8" s="66" t="s">
        <v>104</v>
      </c>
      <c r="AF8" s="66" t="s">
        <v>102</v>
      </c>
      <c r="AG8" s="66"/>
      <c r="AH8" s="54"/>
      <c r="AI8" s="54"/>
    </row>
    <row r="9" spans="1:35" ht="34.5" customHeight="1" thickBot="1" x14ac:dyDescent="0.2">
      <c r="B9" s="253" t="s">
        <v>18</v>
      </c>
      <c r="C9" s="254"/>
      <c r="D9" s="67"/>
      <c r="E9" s="67"/>
      <c r="F9" s="67"/>
      <c r="G9" s="67"/>
      <c r="H9" s="67"/>
      <c r="I9" s="67"/>
      <c r="J9" s="67"/>
      <c r="K9" s="67"/>
      <c r="L9" s="67"/>
      <c r="M9" s="67"/>
      <c r="N9" s="67"/>
      <c r="O9" s="68">
        <f t="shared" ref="O9:O13" si="5">SUM(D9:N9)</f>
        <v>0</v>
      </c>
      <c r="V9" s="53"/>
      <c r="W9" s="69"/>
      <c r="X9" s="70" t="s">
        <v>105</v>
      </c>
      <c r="Y9" s="70" t="s">
        <v>106</v>
      </c>
      <c r="Z9" s="70" t="s">
        <v>105</v>
      </c>
      <c r="AA9" s="70" t="s">
        <v>107</v>
      </c>
      <c r="AB9" s="70" t="s">
        <v>108</v>
      </c>
      <c r="AC9" s="70" t="s">
        <v>109</v>
      </c>
      <c r="AD9" s="70"/>
      <c r="AE9" s="70" t="s">
        <v>107</v>
      </c>
      <c r="AF9" s="70" t="s">
        <v>109</v>
      </c>
      <c r="AG9" s="70"/>
      <c r="AH9" s="69"/>
      <c r="AI9" s="69"/>
    </row>
    <row r="10" spans="1:35" ht="34.5" customHeight="1" thickTop="1" x14ac:dyDescent="0.15">
      <c r="B10" s="255" t="s">
        <v>12</v>
      </c>
      <c r="C10" s="256"/>
      <c r="D10" s="71"/>
      <c r="E10" s="71"/>
      <c r="F10" s="71"/>
      <c r="G10" s="71"/>
      <c r="H10" s="71"/>
      <c r="I10" s="71"/>
      <c r="J10" s="71"/>
      <c r="K10" s="71"/>
      <c r="L10" s="71"/>
      <c r="M10" s="71"/>
      <c r="N10" s="71"/>
      <c r="O10" s="72">
        <f t="shared" si="5"/>
        <v>0</v>
      </c>
      <c r="T10" s="53"/>
      <c r="U10" s="69"/>
      <c r="V10" s="70"/>
      <c r="W10" s="70" t="s">
        <v>105</v>
      </c>
      <c r="X10" s="70"/>
      <c r="Y10" s="70"/>
      <c r="Z10" s="70"/>
      <c r="AA10" s="70"/>
      <c r="AB10" s="70"/>
      <c r="AC10" s="70"/>
      <c r="AD10" s="70"/>
      <c r="AE10" s="70"/>
      <c r="AF10" s="69"/>
      <c r="AG10" s="146"/>
    </row>
    <row r="11" spans="1:35" ht="34.5" customHeight="1" x14ac:dyDescent="0.15">
      <c r="B11" s="257" t="s">
        <v>19</v>
      </c>
      <c r="C11" s="258"/>
      <c r="D11" s="73"/>
      <c r="E11" s="73"/>
      <c r="F11" s="73"/>
      <c r="G11" s="73"/>
      <c r="H11" s="73"/>
      <c r="I11" s="73"/>
      <c r="J11" s="73"/>
      <c r="K11" s="73"/>
      <c r="L11" s="73"/>
      <c r="M11" s="73"/>
      <c r="N11" s="73"/>
      <c r="O11" s="74">
        <f t="shared" si="5"/>
        <v>0</v>
      </c>
      <c r="V11" s="132"/>
      <c r="W11" s="132"/>
      <c r="X11" s="132"/>
      <c r="Y11" s="132"/>
      <c r="Z11" s="132"/>
      <c r="AA11" s="132"/>
      <c r="AB11" s="132"/>
      <c r="AC11" s="132"/>
      <c r="AD11" s="132"/>
      <c r="AE11" s="132"/>
    </row>
    <row r="12" spans="1:35" ht="34.5" customHeight="1" thickBot="1" x14ac:dyDescent="0.2">
      <c r="B12" s="241" t="s">
        <v>110</v>
      </c>
      <c r="C12" s="242"/>
      <c r="D12" s="67"/>
      <c r="E12" s="67"/>
      <c r="F12" s="67"/>
      <c r="G12" s="67"/>
      <c r="H12" s="67"/>
      <c r="I12" s="67"/>
      <c r="J12" s="67"/>
      <c r="K12" s="67"/>
      <c r="L12" s="67"/>
      <c r="M12" s="67"/>
      <c r="N12" s="67"/>
      <c r="O12" s="68">
        <f>SUM(D12:N12)</f>
        <v>0</v>
      </c>
      <c r="V12" s="132"/>
      <c r="W12" s="132"/>
      <c r="X12" s="132"/>
      <c r="Y12" s="132"/>
      <c r="Z12" s="132"/>
      <c r="AA12" s="132"/>
      <c r="AB12" s="132"/>
      <c r="AC12" s="132"/>
      <c r="AD12" s="132"/>
      <c r="AE12" s="132"/>
    </row>
    <row r="13" spans="1:35" ht="24.75" customHeight="1" thickTop="1" x14ac:dyDescent="0.15">
      <c r="B13" s="234" t="s">
        <v>20</v>
      </c>
      <c r="C13" s="235"/>
      <c r="D13" s="75">
        <f>SUM(D10:D12)</f>
        <v>0</v>
      </c>
      <c r="E13" s="75">
        <f t="shared" ref="E13:N13" si="6">SUM(E10:E12)</f>
        <v>0</v>
      </c>
      <c r="F13" s="75">
        <f t="shared" si="6"/>
        <v>0</v>
      </c>
      <c r="G13" s="75">
        <f t="shared" si="6"/>
        <v>0</v>
      </c>
      <c r="H13" s="75">
        <f t="shared" si="6"/>
        <v>0</v>
      </c>
      <c r="I13" s="75">
        <f t="shared" si="6"/>
        <v>0</v>
      </c>
      <c r="J13" s="75">
        <f t="shared" si="6"/>
        <v>0</v>
      </c>
      <c r="K13" s="75">
        <f t="shared" si="6"/>
        <v>0</v>
      </c>
      <c r="L13" s="75">
        <f t="shared" si="6"/>
        <v>0</v>
      </c>
      <c r="M13" s="75">
        <f t="shared" si="6"/>
        <v>0</v>
      </c>
      <c r="N13" s="75">
        <f t="shared" si="6"/>
        <v>0</v>
      </c>
      <c r="O13" s="72">
        <f t="shared" si="5"/>
        <v>0</v>
      </c>
    </row>
    <row r="14" spans="1:35" ht="24.75" customHeight="1" thickBot="1" x14ac:dyDescent="0.2">
      <c r="B14" s="236" t="s">
        <v>111</v>
      </c>
      <c r="C14" s="237"/>
      <c r="D14" s="33" t="str">
        <f>IFERROR(D10/D9,"")</f>
        <v/>
      </c>
      <c r="E14" s="33" t="str">
        <f t="shared" ref="E14:N14" si="7">IFERROR(E10/E9,"")</f>
        <v/>
      </c>
      <c r="F14" s="33" t="str">
        <f t="shared" si="7"/>
        <v/>
      </c>
      <c r="G14" s="33" t="str">
        <f t="shared" si="7"/>
        <v/>
      </c>
      <c r="H14" s="33" t="str">
        <f t="shared" si="7"/>
        <v/>
      </c>
      <c r="I14" s="33" t="str">
        <f t="shared" si="7"/>
        <v/>
      </c>
      <c r="J14" s="33" t="str">
        <f t="shared" si="7"/>
        <v/>
      </c>
      <c r="K14" s="33" t="str">
        <f t="shared" si="7"/>
        <v/>
      </c>
      <c r="L14" s="33" t="str">
        <f t="shared" si="7"/>
        <v/>
      </c>
      <c r="M14" s="33" t="str">
        <f t="shared" si="7"/>
        <v/>
      </c>
      <c r="N14" s="33" t="str">
        <f t="shared" si="7"/>
        <v/>
      </c>
      <c r="O14" s="76" t="str">
        <f>IFERROR(O10/O9,"")</f>
        <v/>
      </c>
    </row>
    <row r="15" spans="1:35" ht="24.75" customHeight="1" thickBot="1" x14ac:dyDescent="0.2">
      <c r="B15" s="238" t="s">
        <v>112</v>
      </c>
      <c r="C15" s="239"/>
      <c r="D15" s="33" t="str">
        <f>IFERROR(D13/D9,"")</f>
        <v/>
      </c>
      <c r="E15" s="33" t="str">
        <f t="shared" ref="E15:N15" si="8">IFERROR(E13/E9,"")</f>
        <v/>
      </c>
      <c r="F15" s="33" t="str">
        <f t="shared" si="8"/>
        <v/>
      </c>
      <c r="G15" s="33" t="str">
        <f t="shared" si="8"/>
        <v/>
      </c>
      <c r="H15" s="33" t="str">
        <f t="shared" si="8"/>
        <v/>
      </c>
      <c r="I15" s="33" t="str">
        <f t="shared" si="8"/>
        <v/>
      </c>
      <c r="J15" s="33" t="str">
        <f t="shared" si="8"/>
        <v/>
      </c>
      <c r="K15" s="33" t="str">
        <f t="shared" si="8"/>
        <v/>
      </c>
      <c r="L15" s="33" t="str">
        <f t="shared" si="8"/>
        <v/>
      </c>
      <c r="M15" s="33" t="str">
        <f t="shared" si="8"/>
        <v/>
      </c>
      <c r="N15" s="33" t="str">
        <f t="shared" si="8"/>
        <v/>
      </c>
      <c r="O15" s="34" t="str">
        <f>IFERROR(O13/O9,"")</f>
        <v/>
      </c>
    </row>
    <row r="16" spans="1:35" ht="21" customHeight="1" x14ac:dyDescent="0.15">
      <c r="B16" s="77"/>
      <c r="C16" s="77"/>
      <c r="D16" s="35"/>
      <c r="E16" s="35"/>
      <c r="F16" s="35"/>
      <c r="G16" s="35"/>
      <c r="H16" s="35"/>
      <c r="I16" s="35"/>
      <c r="J16" s="35"/>
      <c r="K16" s="35"/>
      <c r="L16" s="35"/>
      <c r="M16" s="35"/>
      <c r="N16" s="35"/>
      <c r="O16" s="78"/>
    </row>
    <row r="17" spans="2:32" ht="36" customHeight="1" x14ac:dyDescent="0.15">
      <c r="B17" s="240" t="s">
        <v>113</v>
      </c>
      <c r="C17" s="240"/>
      <c r="D17" s="79"/>
      <c r="E17" s="79"/>
      <c r="F17" s="79"/>
      <c r="G17" s="79"/>
      <c r="H17" s="79"/>
      <c r="I17" s="79"/>
      <c r="J17" s="79"/>
      <c r="K17" s="79"/>
      <c r="L17" s="79"/>
      <c r="M17" s="79"/>
      <c r="N17" s="79"/>
      <c r="O17" s="80">
        <f>SUM(D17:N17)</f>
        <v>0</v>
      </c>
    </row>
    <row r="18" spans="2:32" ht="33" customHeight="1" x14ac:dyDescent="0.15">
      <c r="B18" s="224" t="s">
        <v>114</v>
      </c>
      <c r="C18" s="224"/>
      <c r="D18" s="81" t="str">
        <f>IFERROR(D17/D9,"")</f>
        <v/>
      </c>
      <c r="E18" s="81" t="str">
        <f t="shared" ref="E18:O18" si="9">IFERROR(E17/E9,"")</f>
        <v/>
      </c>
      <c r="F18" s="81" t="str">
        <f t="shared" si="9"/>
        <v/>
      </c>
      <c r="G18" s="81" t="str">
        <f t="shared" si="9"/>
        <v/>
      </c>
      <c r="H18" s="81" t="str">
        <f t="shared" si="9"/>
        <v/>
      </c>
      <c r="I18" s="81" t="str">
        <f t="shared" si="9"/>
        <v/>
      </c>
      <c r="J18" s="81" t="str">
        <f t="shared" si="9"/>
        <v/>
      </c>
      <c r="K18" s="81" t="str">
        <f t="shared" si="9"/>
        <v/>
      </c>
      <c r="L18" s="81" t="str">
        <f t="shared" si="9"/>
        <v/>
      </c>
      <c r="M18" s="81" t="str">
        <f t="shared" si="9"/>
        <v/>
      </c>
      <c r="N18" s="81" t="str">
        <f t="shared" si="9"/>
        <v/>
      </c>
      <c r="O18" s="81" t="str">
        <f t="shared" si="9"/>
        <v/>
      </c>
    </row>
    <row r="19" spans="2:32" ht="140.25" customHeight="1" thickBot="1" x14ac:dyDescent="0.2"/>
    <row r="20" spans="2:32" ht="38.25" customHeight="1" x14ac:dyDescent="0.15">
      <c r="C20" s="224"/>
      <c r="D20" s="224"/>
      <c r="E20" s="224"/>
      <c r="F20" s="224"/>
      <c r="G20" s="224"/>
      <c r="H20" s="224" t="s">
        <v>13</v>
      </c>
      <c r="I20" s="224"/>
      <c r="J20" s="225" t="s">
        <v>14</v>
      </c>
      <c r="K20" s="226"/>
      <c r="L20" s="227" t="s">
        <v>17</v>
      </c>
      <c r="M20" s="227"/>
      <c r="O20" s="82" t="s">
        <v>16</v>
      </c>
    </row>
    <row r="21" spans="2:32" ht="38.25" customHeight="1" thickBot="1" x14ac:dyDescent="0.2">
      <c r="C21" s="228" t="s">
        <v>21</v>
      </c>
      <c r="D21" s="228"/>
      <c r="E21" s="228"/>
      <c r="F21" s="228"/>
      <c r="G21" s="228"/>
      <c r="H21" s="229">
        <v>0.3</v>
      </c>
      <c r="I21" s="229"/>
      <c r="J21" s="230">
        <f>COUNTIF($D$9:$N$9,"&gt;0")</f>
        <v>0</v>
      </c>
      <c r="K21" s="231"/>
      <c r="L21" s="232" t="str">
        <f>O14</f>
        <v/>
      </c>
      <c r="M21" s="233"/>
      <c r="N21" s="213"/>
      <c r="O21" s="83" t="str">
        <f>IFERROR(IF(L21&gt;=H21,"該当","非該当"),"")</f>
        <v>該当</v>
      </c>
    </row>
    <row r="22" spans="2:32" ht="42.75" customHeight="1" thickTop="1" thickBot="1" x14ac:dyDescent="0.2">
      <c r="C22" s="214" t="s">
        <v>22</v>
      </c>
      <c r="D22" s="214"/>
      <c r="E22" s="214"/>
      <c r="F22" s="214"/>
      <c r="G22" s="214"/>
      <c r="H22" s="215">
        <v>0.5</v>
      </c>
      <c r="I22" s="215"/>
      <c r="J22" s="216">
        <f>COUNTIF($D$9:$N$9,"&gt;0")</f>
        <v>0</v>
      </c>
      <c r="K22" s="217"/>
      <c r="L22" s="218" t="str">
        <f>O15</f>
        <v/>
      </c>
      <c r="M22" s="219"/>
      <c r="N22" s="213"/>
      <c r="O22" s="84" t="str">
        <f>IFERROR(IF(L22&gt;=H22,"該当","非該当"),"")</f>
        <v>該当</v>
      </c>
    </row>
    <row r="23" spans="2:32" s="51" customFormat="1" ht="35.25" customHeight="1" thickTop="1" thickBot="1" x14ac:dyDescent="0.2">
      <c r="C23" s="220" t="s">
        <v>115</v>
      </c>
      <c r="D23" s="220"/>
      <c r="E23" s="220"/>
      <c r="F23" s="220"/>
      <c r="G23" s="220"/>
      <c r="H23" s="221">
        <v>0.3</v>
      </c>
      <c r="I23" s="221"/>
      <c r="J23" s="216">
        <f>COUNTIF($D$9:$N$9,"&gt;0")</f>
        <v>0</v>
      </c>
      <c r="K23" s="217"/>
      <c r="L23" s="222" t="str">
        <f>O18</f>
        <v/>
      </c>
      <c r="M23" s="223"/>
      <c r="O23" s="85" t="str">
        <f>IFERROR(IF(L23&gt;=H23,"該当","非該当"),"")</f>
        <v>該当</v>
      </c>
      <c r="V23" s="134"/>
      <c r="W23" s="134"/>
      <c r="X23" s="134"/>
      <c r="Y23" s="134"/>
      <c r="Z23" s="134"/>
      <c r="AA23" s="134"/>
      <c r="AB23" s="134"/>
      <c r="AC23" s="134"/>
      <c r="AD23" s="134"/>
      <c r="AE23" s="134"/>
      <c r="AF23" s="134"/>
    </row>
    <row r="24" spans="2:32" s="51" customFormat="1" ht="21" hidden="1" customHeight="1" x14ac:dyDescent="0.15">
      <c r="D24" s="86"/>
      <c r="E24" s="86"/>
      <c r="F24" s="86"/>
      <c r="G24" s="86"/>
      <c r="H24" s="86"/>
      <c r="I24" s="86"/>
      <c r="J24" s="86"/>
      <c r="K24" s="86"/>
      <c r="L24" s="86"/>
      <c r="M24" s="86"/>
      <c r="V24" s="134"/>
      <c r="W24" s="134"/>
      <c r="X24" s="134"/>
      <c r="Y24" s="134"/>
      <c r="Z24" s="134"/>
      <c r="AA24" s="134"/>
      <c r="AB24" s="134"/>
      <c r="AC24" s="134"/>
      <c r="AD24" s="134"/>
      <c r="AE24" s="134"/>
      <c r="AF24" s="134"/>
    </row>
    <row r="25" spans="2:32" s="51" customFormat="1" ht="21" hidden="1" customHeight="1" x14ac:dyDescent="0.15">
      <c r="D25" s="86"/>
      <c r="E25" s="86"/>
      <c r="F25" s="86"/>
      <c r="G25" s="86"/>
      <c r="H25" s="86"/>
      <c r="I25" s="86"/>
      <c r="J25" s="86"/>
      <c r="K25" s="86"/>
      <c r="L25" s="86"/>
      <c r="M25" s="86"/>
      <c r="V25" s="134"/>
      <c r="W25" s="134"/>
      <c r="X25" s="134"/>
      <c r="Y25" s="134"/>
      <c r="Z25" s="134"/>
      <c r="AA25" s="134"/>
      <c r="AB25" s="134"/>
      <c r="AC25" s="134"/>
      <c r="AD25" s="134"/>
      <c r="AE25" s="134"/>
      <c r="AF25" s="134"/>
    </row>
    <row r="26" spans="2:32" s="51" customFormat="1" ht="21" hidden="1" customHeight="1" x14ac:dyDescent="0.15">
      <c r="D26" s="86"/>
      <c r="E26" s="86"/>
      <c r="F26" s="86"/>
      <c r="G26" s="86"/>
      <c r="H26" s="86"/>
      <c r="I26" s="86"/>
      <c r="J26" s="86"/>
      <c r="K26" s="86"/>
      <c r="L26" s="86"/>
      <c r="M26" s="86"/>
      <c r="V26" s="134"/>
      <c r="W26" s="134"/>
      <c r="X26" s="134"/>
      <c r="Y26" s="134"/>
      <c r="Z26" s="134"/>
      <c r="AA26" s="134"/>
      <c r="AB26" s="134"/>
      <c r="AC26" s="134"/>
      <c r="AD26" s="134"/>
      <c r="AE26" s="134"/>
      <c r="AF26" s="134"/>
    </row>
    <row r="27" spans="2:32" s="51" customFormat="1" ht="21" hidden="1" customHeight="1" x14ac:dyDescent="0.15">
      <c r="D27" s="86"/>
      <c r="E27" s="86"/>
      <c r="F27" s="86"/>
      <c r="G27" s="86"/>
      <c r="H27" s="86"/>
      <c r="I27" s="86"/>
      <c r="J27" s="86"/>
      <c r="K27" s="86"/>
      <c r="L27" s="86"/>
      <c r="M27" s="86"/>
      <c r="V27" s="134"/>
      <c r="W27" s="134"/>
      <c r="X27" s="134"/>
      <c r="Y27" s="134"/>
      <c r="Z27" s="134"/>
      <c r="AA27" s="134"/>
      <c r="AB27" s="134"/>
      <c r="AC27" s="134"/>
      <c r="AD27" s="134"/>
      <c r="AE27" s="134"/>
      <c r="AF27" s="134"/>
    </row>
    <row r="28" spans="2:32" s="51" customFormat="1" ht="21" hidden="1" customHeight="1" x14ac:dyDescent="0.15">
      <c r="D28" s="86"/>
      <c r="E28" s="86"/>
      <c r="F28" s="86"/>
      <c r="G28" s="86"/>
      <c r="H28" s="86"/>
      <c r="I28" s="86"/>
      <c r="J28" s="86"/>
      <c r="K28" s="86"/>
      <c r="L28" s="86"/>
      <c r="M28" s="86"/>
      <c r="V28" s="134"/>
      <c r="W28" s="134"/>
      <c r="X28" s="134"/>
      <c r="Y28" s="134"/>
      <c r="Z28" s="134"/>
      <c r="AA28" s="134"/>
      <c r="AB28" s="134"/>
      <c r="AC28" s="134"/>
      <c r="AD28" s="134"/>
      <c r="AE28" s="134"/>
      <c r="AF28" s="134"/>
    </row>
    <row r="29" spans="2:32" ht="21" customHeight="1" x14ac:dyDescent="0.15">
      <c r="B29" s="77"/>
      <c r="C29" s="77"/>
      <c r="D29" s="35"/>
      <c r="E29" s="35"/>
      <c r="F29" s="35"/>
      <c r="G29" s="87"/>
    </row>
    <row r="30" spans="2:32" ht="24.75" customHeight="1" x14ac:dyDescent="0.15">
      <c r="B30" s="88" t="s">
        <v>116</v>
      </c>
      <c r="C30" s="89"/>
      <c r="D30" s="90"/>
      <c r="E30" s="90"/>
      <c r="F30" s="90"/>
      <c r="G30" s="90"/>
      <c r="H30" s="90"/>
      <c r="I30" s="90"/>
      <c r="J30" s="91"/>
      <c r="K30" s="90"/>
    </row>
    <row r="31" spans="2:32" ht="30.75" customHeight="1" x14ac:dyDescent="0.15">
      <c r="B31" s="204"/>
      <c r="C31" s="205"/>
      <c r="D31" s="205"/>
      <c r="E31" s="206"/>
      <c r="F31" s="196"/>
      <c r="G31" s="197"/>
      <c r="H31" s="196" t="s">
        <v>117</v>
      </c>
      <c r="I31" s="202"/>
      <c r="J31" s="196" t="s">
        <v>118</v>
      </c>
      <c r="K31" s="197"/>
      <c r="L31" s="92" t="s">
        <v>41</v>
      </c>
    </row>
    <row r="32" spans="2:32" ht="27.75" customHeight="1" x14ac:dyDescent="0.15">
      <c r="B32" s="207" t="s">
        <v>119</v>
      </c>
      <c r="C32" s="208"/>
      <c r="D32" s="208"/>
      <c r="E32" s="208"/>
      <c r="F32" s="196" t="s">
        <v>64</v>
      </c>
      <c r="G32" s="197"/>
      <c r="H32" s="198"/>
      <c r="I32" s="199"/>
      <c r="J32" s="211"/>
      <c r="K32" s="212"/>
      <c r="L32" s="194">
        <f>H32+J33</f>
        <v>0</v>
      </c>
    </row>
    <row r="33" spans="1:26" ht="27.75" customHeight="1" x14ac:dyDescent="0.15">
      <c r="B33" s="209"/>
      <c r="C33" s="210"/>
      <c r="D33" s="210"/>
      <c r="E33" s="210"/>
      <c r="F33" s="196" t="s">
        <v>65</v>
      </c>
      <c r="G33" s="197"/>
      <c r="H33" s="198"/>
      <c r="I33" s="199"/>
      <c r="J33" s="200"/>
      <c r="K33" s="201"/>
      <c r="L33" s="195"/>
    </row>
    <row r="34" spans="1:26" ht="27.75" customHeight="1" x14ac:dyDescent="0.15">
      <c r="A34" s="53"/>
      <c r="B34" s="196" t="s">
        <v>137</v>
      </c>
      <c r="C34" s="202"/>
      <c r="D34" s="202"/>
      <c r="E34" s="202"/>
      <c r="F34" s="202"/>
      <c r="G34" s="202"/>
      <c r="H34" s="202"/>
      <c r="I34" s="93" t="s">
        <v>136</v>
      </c>
      <c r="J34" s="94"/>
      <c r="K34" s="95"/>
    </row>
    <row r="35" spans="1:26" ht="27.75" customHeight="1" x14ac:dyDescent="0.15">
      <c r="A35" s="53"/>
      <c r="B35" s="96" t="s">
        <v>120</v>
      </c>
      <c r="C35" s="97"/>
      <c r="D35" s="97"/>
      <c r="E35" s="98"/>
      <c r="F35" s="98"/>
      <c r="G35" s="98"/>
      <c r="H35" s="98"/>
      <c r="I35" s="99"/>
      <c r="J35" s="95"/>
      <c r="K35" s="95"/>
      <c r="L35" s="100"/>
      <c r="M35" s="100"/>
      <c r="N35" s="100"/>
      <c r="O35" s="100"/>
      <c r="P35" s="100"/>
      <c r="Q35" s="100"/>
      <c r="R35" s="100"/>
      <c r="S35" s="100"/>
      <c r="T35" s="100"/>
      <c r="U35" s="100"/>
    </row>
    <row r="36" spans="1:26" ht="27.75" customHeight="1" x14ac:dyDescent="0.15">
      <c r="B36" s="88" t="s">
        <v>121</v>
      </c>
      <c r="C36" s="98"/>
      <c r="D36" s="98"/>
      <c r="E36" s="98"/>
      <c r="F36" s="98"/>
      <c r="G36" s="98"/>
      <c r="H36" s="95"/>
      <c r="I36" s="95"/>
      <c r="J36" s="95"/>
      <c r="K36" s="95"/>
      <c r="L36" s="52"/>
      <c r="M36" s="52"/>
      <c r="N36" s="52"/>
      <c r="O36" s="52"/>
      <c r="P36" s="52"/>
      <c r="Q36" s="52"/>
      <c r="R36" s="52"/>
      <c r="S36" s="52"/>
      <c r="T36" s="52"/>
      <c r="U36" s="52"/>
      <c r="V36" s="136"/>
      <c r="W36" s="136"/>
      <c r="X36" s="136"/>
    </row>
    <row r="37" spans="1:26" ht="21" hidden="1" customHeight="1" x14ac:dyDescent="0.15">
      <c r="B37" s="102"/>
      <c r="C37" s="102"/>
      <c r="D37" s="102"/>
      <c r="E37" s="102"/>
      <c r="F37" s="102"/>
      <c r="G37" s="102"/>
      <c r="H37" s="102"/>
      <c r="I37" s="102"/>
      <c r="L37" s="52" t="s">
        <v>122</v>
      </c>
      <c r="M37" s="52"/>
      <c r="N37" s="52"/>
      <c r="O37" s="52"/>
      <c r="P37" s="52" t="s">
        <v>123</v>
      </c>
      <c r="Q37" s="52"/>
      <c r="R37" s="52"/>
      <c r="S37" s="52"/>
      <c r="T37" s="52"/>
      <c r="U37" s="52"/>
      <c r="V37" s="136"/>
      <c r="W37" s="136"/>
      <c r="X37" s="136"/>
    </row>
    <row r="38" spans="1:26" ht="32.25" customHeight="1" x14ac:dyDescent="0.15">
      <c r="B38" s="203" t="s">
        <v>124</v>
      </c>
      <c r="C38" s="203"/>
      <c r="D38" s="203"/>
      <c r="E38" s="203"/>
      <c r="F38" s="203"/>
      <c r="G38" s="203"/>
      <c r="H38" s="187"/>
      <c r="I38" s="187"/>
      <c r="J38" s="92" t="s">
        <v>63</v>
      </c>
      <c r="L38" s="52" t="s">
        <v>125</v>
      </c>
      <c r="M38" s="52">
        <f>IFERROR(IF(AND(H32&gt;=3,H39&gt;=1),H38/50,MAX(H38/40,1)),"")</f>
        <v>1</v>
      </c>
      <c r="N38" s="52">
        <f>IF(M38&gt;1,2,0)</f>
        <v>0</v>
      </c>
      <c r="O38" s="52"/>
      <c r="P38" s="52" t="s">
        <v>126</v>
      </c>
      <c r="Q38" s="52" t="s">
        <v>127</v>
      </c>
      <c r="R38" s="52" t="s">
        <v>128</v>
      </c>
      <c r="S38" s="52" t="s">
        <v>16</v>
      </c>
      <c r="T38" s="52"/>
      <c r="U38" s="52"/>
      <c r="V38" s="136"/>
      <c r="W38" s="136"/>
      <c r="X38" s="136"/>
    </row>
    <row r="39" spans="1:26" ht="30.75" customHeight="1" x14ac:dyDescent="0.15">
      <c r="B39" s="92" t="s">
        <v>129</v>
      </c>
      <c r="C39" s="92"/>
      <c r="D39" s="92"/>
      <c r="E39" s="92"/>
      <c r="F39" s="92"/>
      <c r="G39" s="92"/>
      <c r="H39" s="187"/>
      <c r="I39" s="187"/>
      <c r="J39" s="92" t="s">
        <v>63</v>
      </c>
      <c r="L39" s="52" t="s">
        <v>16</v>
      </c>
      <c r="M39" s="52">
        <f>IF(AND(I34="該当",L32&gt;=M38,H32&gt;=N38),1,0)</f>
        <v>0</v>
      </c>
      <c r="N39" s="52"/>
      <c r="O39" s="52"/>
      <c r="P39" s="52">
        <f>IF(H38&lt;=80,1,0)</f>
        <v>1</v>
      </c>
      <c r="Q39" s="103">
        <f>H38/40+1</f>
        <v>1</v>
      </c>
      <c r="R39" s="52">
        <f>IF(L32&gt;=Q39,1,0)</f>
        <v>0</v>
      </c>
      <c r="S39" s="52">
        <f>P39*R39</f>
        <v>0</v>
      </c>
      <c r="T39" s="52"/>
      <c r="U39" s="52"/>
      <c r="V39" s="136"/>
      <c r="W39" s="136"/>
      <c r="X39" s="136"/>
    </row>
    <row r="40" spans="1:26" ht="15" customHeight="1" x14ac:dyDescent="0.15">
      <c r="L40" s="52"/>
      <c r="M40" s="52"/>
      <c r="N40" s="52"/>
      <c r="O40" s="52"/>
      <c r="P40" s="52"/>
      <c r="Q40" s="52"/>
      <c r="R40" s="52"/>
      <c r="S40" s="52"/>
      <c r="T40" s="52"/>
      <c r="U40" s="52"/>
      <c r="V40" s="136"/>
      <c r="W40" s="136"/>
      <c r="X40" s="136"/>
    </row>
    <row r="41" spans="1:26" ht="21" customHeight="1" x14ac:dyDescent="0.15">
      <c r="L41" s="101"/>
      <c r="M41" s="101"/>
      <c r="N41" s="101"/>
      <c r="O41" s="104"/>
      <c r="P41" s="101"/>
      <c r="Q41" s="101"/>
      <c r="R41" s="101"/>
      <c r="S41" s="101"/>
      <c r="T41" s="101"/>
      <c r="U41" s="101"/>
      <c r="V41" s="136"/>
      <c r="W41" s="136"/>
      <c r="X41" s="136"/>
    </row>
    <row r="42" spans="1:26" ht="21" customHeight="1" x14ac:dyDescent="0.15">
      <c r="B42" s="62" t="s">
        <v>130</v>
      </c>
      <c r="L42" s="101"/>
      <c r="M42" s="101"/>
      <c r="N42" s="101"/>
      <c r="O42" s="104"/>
      <c r="P42" s="101"/>
      <c r="Q42" s="101"/>
      <c r="R42" s="101"/>
      <c r="S42" s="101"/>
      <c r="T42" s="101"/>
      <c r="U42" s="101"/>
      <c r="V42" s="136"/>
      <c r="W42" s="136"/>
      <c r="X42" s="136"/>
    </row>
    <row r="43" spans="1:26" ht="21" customHeight="1" x14ac:dyDescent="0.15">
      <c r="B43" s="188" t="s">
        <v>67</v>
      </c>
      <c r="C43" s="188"/>
      <c r="D43" s="188"/>
      <c r="E43" s="189"/>
      <c r="F43" s="189"/>
      <c r="G43" s="189"/>
      <c r="H43" s="189"/>
      <c r="I43" s="189"/>
      <c r="J43" s="189"/>
      <c r="K43" s="36"/>
      <c r="L43" s="36"/>
      <c r="M43" s="36"/>
      <c r="N43" s="36"/>
      <c r="O43" s="36"/>
      <c r="P43" s="36"/>
      <c r="Q43" s="37"/>
      <c r="R43" s="37"/>
      <c r="S43" s="38"/>
      <c r="T43" s="38"/>
      <c r="U43" s="38"/>
      <c r="V43" s="137"/>
      <c r="W43" s="137"/>
      <c r="X43" s="137"/>
      <c r="Y43" s="137"/>
    </row>
    <row r="44" spans="1:26" ht="16.5" hidden="1" customHeight="1" x14ac:dyDescent="0.15">
      <c r="B44" s="39"/>
      <c r="C44" s="39"/>
      <c r="D44" s="39"/>
      <c r="E44" s="39"/>
      <c r="F44" s="39"/>
      <c r="G44" s="39"/>
      <c r="H44" s="39"/>
      <c r="I44" s="39"/>
      <c r="J44" s="39"/>
      <c r="K44" s="39"/>
      <c r="L44" s="39"/>
      <c r="M44" s="39"/>
      <c r="N44" s="39"/>
      <c r="O44" s="39"/>
      <c r="P44" s="39"/>
      <c r="Q44" s="39"/>
      <c r="R44" s="39"/>
      <c r="S44" s="39"/>
      <c r="T44" s="39"/>
      <c r="U44" s="39"/>
      <c r="V44" s="138"/>
      <c r="W44" s="138"/>
      <c r="X44" s="138"/>
      <c r="Y44" s="138"/>
      <c r="Z44" s="135"/>
    </row>
    <row r="45" spans="1:26" ht="21" hidden="1" customHeight="1" x14ac:dyDescent="0.15">
      <c r="B45" s="40"/>
      <c r="C45" s="40"/>
      <c r="D45" s="40"/>
      <c r="E45" s="40"/>
      <c r="F45" s="40"/>
      <c r="G45" s="40"/>
      <c r="H45" s="40"/>
      <c r="I45" s="40"/>
      <c r="J45" s="40"/>
      <c r="K45" s="40"/>
      <c r="L45" s="40"/>
      <c r="M45" s="40"/>
      <c r="N45" s="40"/>
      <c r="O45" s="40"/>
      <c r="P45" s="40"/>
      <c r="Q45" s="40"/>
      <c r="R45" s="40"/>
      <c r="S45" s="40"/>
      <c r="T45" s="40"/>
      <c r="U45" s="40"/>
      <c r="V45" s="144"/>
      <c r="W45" s="139"/>
      <c r="X45" s="139"/>
      <c r="Y45" s="140"/>
    </row>
    <row r="46" spans="1:26" ht="21" customHeight="1" x14ac:dyDescent="0.15">
      <c r="B46" s="190"/>
      <c r="C46" s="105" t="s">
        <v>24</v>
      </c>
      <c r="D46" s="106"/>
      <c r="E46" s="106"/>
      <c r="F46" s="106"/>
      <c r="G46" s="106"/>
      <c r="H46" s="106"/>
      <c r="I46" s="106"/>
      <c r="J46" s="106"/>
      <c r="K46" s="106"/>
      <c r="L46" s="106"/>
      <c r="M46" s="106"/>
      <c r="N46" s="106"/>
      <c r="O46" s="106"/>
      <c r="P46" s="107"/>
      <c r="Q46" s="193" t="s">
        <v>76</v>
      </c>
      <c r="R46" s="46"/>
      <c r="S46" s="184" t="s">
        <v>25</v>
      </c>
      <c r="T46" s="184"/>
      <c r="U46" s="185"/>
      <c r="V46" s="165" t="s">
        <v>72</v>
      </c>
      <c r="W46" s="165" t="s">
        <v>71</v>
      </c>
    </row>
    <row r="47" spans="1:26" ht="21" customHeight="1" x14ac:dyDescent="0.15">
      <c r="B47" s="191"/>
      <c r="C47" s="168" t="s">
        <v>26</v>
      </c>
      <c r="D47" s="169"/>
      <c r="E47" s="169"/>
      <c r="F47" s="172"/>
      <c r="G47" s="174" t="s">
        <v>27</v>
      </c>
      <c r="H47" s="175"/>
      <c r="I47" s="175"/>
      <c r="J47" s="47"/>
      <c r="K47" s="174" t="s">
        <v>28</v>
      </c>
      <c r="L47" s="175"/>
      <c r="M47" s="175"/>
      <c r="N47" s="47"/>
      <c r="O47" s="178" t="s">
        <v>29</v>
      </c>
      <c r="P47" s="178" t="s">
        <v>30</v>
      </c>
      <c r="Q47" s="179"/>
      <c r="R47" s="181" t="s">
        <v>66</v>
      </c>
      <c r="S47" s="182" t="s">
        <v>31</v>
      </c>
      <c r="T47" s="186" t="s">
        <v>32</v>
      </c>
      <c r="U47" s="186" t="s">
        <v>73</v>
      </c>
      <c r="V47" s="166"/>
      <c r="W47" s="166"/>
    </row>
    <row r="48" spans="1:26" ht="21" customHeight="1" x14ac:dyDescent="0.15">
      <c r="B48" s="191"/>
      <c r="C48" s="170"/>
      <c r="D48" s="171"/>
      <c r="E48" s="171"/>
      <c r="F48" s="173"/>
      <c r="G48" s="176"/>
      <c r="H48" s="177"/>
      <c r="I48" s="177"/>
      <c r="J48" s="108"/>
      <c r="K48" s="176"/>
      <c r="L48" s="177"/>
      <c r="M48" s="177"/>
      <c r="N48" s="108"/>
      <c r="O48" s="179"/>
      <c r="P48" s="179"/>
      <c r="Q48" s="179"/>
      <c r="R48" s="181"/>
      <c r="S48" s="182"/>
      <c r="T48" s="182"/>
      <c r="U48" s="182"/>
      <c r="V48" s="166"/>
      <c r="W48" s="166"/>
    </row>
    <row r="49" spans="2:23" ht="43.5" customHeight="1" x14ac:dyDescent="0.15">
      <c r="B49" s="192"/>
      <c r="C49" s="109" t="s">
        <v>68</v>
      </c>
      <c r="D49" s="110" t="s">
        <v>131</v>
      </c>
      <c r="E49" s="111" t="s">
        <v>70</v>
      </c>
      <c r="F49" s="112"/>
      <c r="G49" s="109" t="s">
        <v>68</v>
      </c>
      <c r="H49" s="110" t="s">
        <v>69</v>
      </c>
      <c r="I49" s="111" t="s">
        <v>70</v>
      </c>
      <c r="J49" s="112"/>
      <c r="K49" s="109" t="s">
        <v>68</v>
      </c>
      <c r="L49" s="110" t="s">
        <v>132</v>
      </c>
      <c r="M49" s="111" t="s">
        <v>70</v>
      </c>
      <c r="N49" s="112"/>
      <c r="O49" s="180"/>
      <c r="P49" s="180"/>
      <c r="Q49" s="180"/>
      <c r="R49" s="181"/>
      <c r="S49" s="183"/>
      <c r="T49" s="183"/>
      <c r="U49" s="183"/>
      <c r="V49" s="167"/>
      <c r="W49" s="167"/>
    </row>
    <row r="50" spans="2:23" ht="21" hidden="1" customHeight="1" x14ac:dyDescent="0.15">
      <c r="B50" s="41" t="s">
        <v>33</v>
      </c>
      <c r="C50" s="42">
        <v>5</v>
      </c>
      <c r="D50" s="113">
        <v>1</v>
      </c>
      <c r="E50" s="114">
        <v>34</v>
      </c>
      <c r="F50" s="45">
        <f>SUM(C50:E50)</f>
        <v>40</v>
      </c>
      <c r="G50" s="113">
        <v>5</v>
      </c>
      <c r="H50" s="115">
        <v>1</v>
      </c>
      <c r="I50" s="114">
        <v>44</v>
      </c>
      <c r="J50" s="45">
        <f>SUM(G50:I50)</f>
        <v>50</v>
      </c>
      <c r="K50" s="113">
        <v>5</v>
      </c>
      <c r="L50" s="115">
        <v>5</v>
      </c>
      <c r="M50" s="114">
        <v>50</v>
      </c>
      <c r="N50" s="45">
        <f>SUM(K50:M50)</f>
        <v>60</v>
      </c>
      <c r="O50" s="42">
        <v>30</v>
      </c>
      <c r="P50" s="42">
        <v>30</v>
      </c>
      <c r="Q50" s="45">
        <f>F50+J50+N50+O50+P50</f>
        <v>210</v>
      </c>
      <c r="R50" s="45">
        <f>SUM(N50)</f>
        <v>60</v>
      </c>
      <c r="S50" s="45">
        <f>O50+P50</f>
        <v>60</v>
      </c>
      <c r="T50" s="45">
        <f t="shared" ref="T50:T61" si="10">C50+G50+K50</f>
        <v>15</v>
      </c>
      <c r="U50" s="45" t="str">
        <f t="shared" ref="U50" si="11">IF($E$6="登録を受けている事業所",D50+H50+L50,"非該当")</f>
        <v>非該当</v>
      </c>
      <c r="V50" s="145">
        <f>IF($E$6="登録を受けている事業所",(S50+T50+U50)/Q50,(S50+T50)/Q50)</f>
        <v>0.35714285714285715</v>
      </c>
      <c r="W50" s="141">
        <f>IF($E$6="登録を受けている事業所",(R50+S50+T50+U50-L50-K50)/Q50,(R50+S50+T50-K50)/Q50)</f>
        <v>0.61904761904761907</v>
      </c>
    </row>
    <row r="51" spans="2:23" ht="21" customHeight="1" x14ac:dyDescent="0.15">
      <c r="B51" s="48" t="s">
        <v>0</v>
      </c>
      <c r="C51" s="116"/>
      <c r="D51" s="117"/>
      <c r="E51" s="118"/>
      <c r="F51" s="45">
        <f>SUM(C51:E51)</f>
        <v>0</v>
      </c>
      <c r="G51" s="119"/>
      <c r="H51" s="120"/>
      <c r="I51" s="118"/>
      <c r="J51" s="45">
        <f t="shared" ref="J51:J61" si="12">SUM(G51:I51)</f>
        <v>0</v>
      </c>
      <c r="K51" s="119"/>
      <c r="L51" s="120"/>
      <c r="M51" s="118"/>
      <c r="N51" s="45">
        <f t="shared" ref="N51:N61" si="13">SUM(K51:M51)</f>
        <v>0</v>
      </c>
      <c r="O51" s="32"/>
      <c r="P51" s="32"/>
      <c r="Q51" s="45">
        <f t="shared" ref="Q51:Q62" si="14">F51+J51+N51+O51+P51</f>
        <v>0</v>
      </c>
      <c r="R51" s="45">
        <f>N51</f>
        <v>0</v>
      </c>
      <c r="S51" s="45">
        <f>O51+P51</f>
        <v>0</v>
      </c>
      <c r="T51" s="45">
        <f>C51+G51+K51</f>
        <v>0</v>
      </c>
      <c r="U51" s="45" t="str">
        <f>IF($E$43="登録を受けている事業所",D51+H51+L51,"非該当")</f>
        <v>非該当</v>
      </c>
      <c r="V51" s="145" t="str">
        <f>IFERROR(IF($E$6="登録を受けている事業所",(S51+T51+U51)/Q51,(S51+T51)/Q51),"")</f>
        <v/>
      </c>
      <c r="W51" s="141" t="str">
        <f>IFERROR(IF($E$6="登録を受けている事業所",(R51+S51+T51+U51-L51-K51)/Q51,(R51+S51+T51-K51)/Q51),"")</f>
        <v/>
      </c>
    </row>
    <row r="52" spans="2:23" ht="21" customHeight="1" x14ac:dyDescent="0.15">
      <c r="B52" s="43" t="s">
        <v>34</v>
      </c>
      <c r="C52" s="121"/>
      <c r="D52" s="122"/>
      <c r="E52" s="118"/>
      <c r="F52" s="45">
        <f t="shared" ref="F52:F61" si="15">SUM(C52:E52)</f>
        <v>0</v>
      </c>
      <c r="G52" s="119"/>
      <c r="H52" s="120"/>
      <c r="I52" s="118"/>
      <c r="J52" s="45">
        <f t="shared" si="12"/>
        <v>0</v>
      </c>
      <c r="K52" s="119"/>
      <c r="L52" s="120"/>
      <c r="M52" s="118"/>
      <c r="N52" s="45">
        <f t="shared" si="13"/>
        <v>0</v>
      </c>
      <c r="O52" s="32"/>
      <c r="P52" s="32"/>
      <c r="Q52" s="45">
        <f t="shared" si="14"/>
        <v>0</v>
      </c>
      <c r="R52" s="45">
        <f t="shared" ref="R52:R62" si="16">N52</f>
        <v>0</v>
      </c>
      <c r="S52" s="45">
        <f t="shared" ref="S52:S61" si="17">O52+P52</f>
        <v>0</v>
      </c>
      <c r="T52" s="45">
        <f t="shared" si="10"/>
        <v>0</v>
      </c>
      <c r="U52" s="45" t="str">
        <f t="shared" ref="U52:U62" si="18">IF($E$43="登録を受けている事業所",D52+H52+L52,"非該当")</f>
        <v>非該当</v>
      </c>
      <c r="V52" s="145" t="str">
        <f t="shared" ref="V52:V62" si="19">IFERROR(IF($E$6="登録を受けている事業所",(S52+T52+U52)/Q52,(S52+T52)/Q52),"")</f>
        <v/>
      </c>
      <c r="W52" s="141" t="str">
        <f t="shared" ref="W52:W62" si="20">IFERROR(IF($E$6="登録を受けている事業所",(R52+S52+T52+U52-L52-K52)/Q52,(R52+S52+T52-K52)/Q52),"")</f>
        <v/>
      </c>
    </row>
    <row r="53" spans="2:23" ht="21" customHeight="1" x14ac:dyDescent="0.15">
      <c r="B53" s="48" t="s">
        <v>2</v>
      </c>
      <c r="C53" s="119"/>
      <c r="D53" s="122"/>
      <c r="E53" s="118"/>
      <c r="F53" s="45">
        <f t="shared" si="15"/>
        <v>0</v>
      </c>
      <c r="G53" s="119"/>
      <c r="H53" s="120"/>
      <c r="I53" s="118"/>
      <c r="J53" s="45">
        <f t="shared" si="12"/>
        <v>0</v>
      </c>
      <c r="K53" s="119"/>
      <c r="L53" s="120"/>
      <c r="M53" s="118"/>
      <c r="N53" s="45">
        <f t="shared" si="13"/>
        <v>0</v>
      </c>
      <c r="O53" s="32"/>
      <c r="P53" s="32"/>
      <c r="Q53" s="45">
        <f t="shared" si="14"/>
        <v>0</v>
      </c>
      <c r="R53" s="45">
        <f t="shared" si="16"/>
        <v>0</v>
      </c>
      <c r="S53" s="45">
        <f t="shared" si="17"/>
        <v>0</v>
      </c>
      <c r="T53" s="45">
        <f t="shared" si="10"/>
        <v>0</v>
      </c>
      <c r="U53" s="45" t="str">
        <f t="shared" si="18"/>
        <v>非該当</v>
      </c>
      <c r="V53" s="145" t="str">
        <f t="shared" si="19"/>
        <v/>
      </c>
      <c r="W53" s="141" t="str">
        <f t="shared" si="20"/>
        <v/>
      </c>
    </row>
    <row r="54" spans="2:23" ht="21" customHeight="1" x14ac:dyDescent="0.15">
      <c r="B54" s="43" t="s">
        <v>3</v>
      </c>
      <c r="C54" s="119"/>
      <c r="D54" s="122"/>
      <c r="E54" s="118"/>
      <c r="F54" s="45">
        <f>SUM(C54:E54)</f>
        <v>0</v>
      </c>
      <c r="G54" s="119"/>
      <c r="H54" s="120"/>
      <c r="I54" s="118"/>
      <c r="J54" s="45">
        <f t="shared" si="12"/>
        <v>0</v>
      </c>
      <c r="K54" s="119"/>
      <c r="L54" s="120"/>
      <c r="M54" s="118"/>
      <c r="N54" s="45">
        <f t="shared" si="13"/>
        <v>0</v>
      </c>
      <c r="O54" s="32"/>
      <c r="P54" s="32"/>
      <c r="Q54" s="45">
        <f t="shared" si="14"/>
        <v>0</v>
      </c>
      <c r="R54" s="45">
        <f t="shared" si="16"/>
        <v>0</v>
      </c>
      <c r="S54" s="45">
        <f t="shared" si="17"/>
        <v>0</v>
      </c>
      <c r="T54" s="45">
        <f>C54+G54+K54</f>
        <v>0</v>
      </c>
      <c r="U54" s="45" t="str">
        <f>IF($E$43="登録を受けている事業所",D54+H54+L54,"非該当")</f>
        <v>非該当</v>
      </c>
      <c r="V54" s="145" t="str">
        <f t="shared" si="19"/>
        <v/>
      </c>
      <c r="W54" s="141" t="str">
        <f t="shared" si="20"/>
        <v/>
      </c>
    </row>
    <row r="55" spans="2:23" ht="21" customHeight="1" x14ac:dyDescent="0.15">
      <c r="B55" s="48" t="s">
        <v>4</v>
      </c>
      <c r="C55" s="119"/>
      <c r="D55" s="122"/>
      <c r="E55" s="118"/>
      <c r="F55" s="45">
        <f t="shared" si="15"/>
        <v>0</v>
      </c>
      <c r="G55" s="119"/>
      <c r="H55" s="120"/>
      <c r="I55" s="118"/>
      <c r="J55" s="45">
        <f t="shared" si="12"/>
        <v>0</v>
      </c>
      <c r="K55" s="119"/>
      <c r="L55" s="120"/>
      <c r="M55" s="118"/>
      <c r="N55" s="45">
        <f t="shared" si="13"/>
        <v>0</v>
      </c>
      <c r="O55" s="32"/>
      <c r="P55" s="32"/>
      <c r="Q55" s="45">
        <f t="shared" si="14"/>
        <v>0</v>
      </c>
      <c r="R55" s="45">
        <f t="shared" si="16"/>
        <v>0</v>
      </c>
      <c r="S55" s="45">
        <f t="shared" si="17"/>
        <v>0</v>
      </c>
      <c r="T55" s="45">
        <f t="shared" si="10"/>
        <v>0</v>
      </c>
      <c r="U55" s="45" t="str">
        <f t="shared" si="18"/>
        <v>非該当</v>
      </c>
      <c r="V55" s="145" t="str">
        <f t="shared" si="19"/>
        <v/>
      </c>
      <c r="W55" s="141" t="str">
        <f t="shared" si="20"/>
        <v/>
      </c>
    </row>
    <row r="56" spans="2:23" ht="21" customHeight="1" x14ac:dyDescent="0.15">
      <c r="B56" s="43" t="s">
        <v>5</v>
      </c>
      <c r="C56" s="119"/>
      <c r="D56" s="122"/>
      <c r="E56" s="118"/>
      <c r="F56" s="45">
        <f t="shared" si="15"/>
        <v>0</v>
      </c>
      <c r="G56" s="119"/>
      <c r="H56" s="120"/>
      <c r="I56" s="118"/>
      <c r="J56" s="45">
        <f t="shared" si="12"/>
        <v>0</v>
      </c>
      <c r="K56" s="119"/>
      <c r="L56" s="120"/>
      <c r="M56" s="118"/>
      <c r="N56" s="45">
        <f t="shared" si="13"/>
        <v>0</v>
      </c>
      <c r="O56" s="32"/>
      <c r="P56" s="32"/>
      <c r="Q56" s="45">
        <f t="shared" si="14"/>
        <v>0</v>
      </c>
      <c r="R56" s="45">
        <f t="shared" si="16"/>
        <v>0</v>
      </c>
      <c r="S56" s="45">
        <f t="shared" si="17"/>
        <v>0</v>
      </c>
      <c r="T56" s="45">
        <f t="shared" si="10"/>
        <v>0</v>
      </c>
      <c r="U56" s="45" t="str">
        <f t="shared" si="18"/>
        <v>非該当</v>
      </c>
      <c r="V56" s="145" t="str">
        <f t="shared" si="19"/>
        <v/>
      </c>
      <c r="W56" s="141" t="str">
        <f t="shared" si="20"/>
        <v/>
      </c>
    </row>
    <row r="57" spans="2:23" ht="21" customHeight="1" x14ac:dyDescent="0.15">
      <c r="B57" s="48" t="s">
        <v>6</v>
      </c>
      <c r="C57" s="119"/>
      <c r="D57" s="122"/>
      <c r="E57" s="118"/>
      <c r="F57" s="45">
        <f t="shared" si="15"/>
        <v>0</v>
      </c>
      <c r="G57" s="119"/>
      <c r="H57" s="120"/>
      <c r="I57" s="118"/>
      <c r="J57" s="45">
        <f t="shared" si="12"/>
        <v>0</v>
      </c>
      <c r="K57" s="119"/>
      <c r="L57" s="120"/>
      <c r="M57" s="118"/>
      <c r="N57" s="45">
        <f t="shared" si="13"/>
        <v>0</v>
      </c>
      <c r="O57" s="32"/>
      <c r="P57" s="32"/>
      <c r="Q57" s="45">
        <f t="shared" si="14"/>
        <v>0</v>
      </c>
      <c r="R57" s="45">
        <f t="shared" si="16"/>
        <v>0</v>
      </c>
      <c r="S57" s="45">
        <f t="shared" si="17"/>
        <v>0</v>
      </c>
      <c r="T57" s="45">
        <f t="shared" si="10"/>
        <v>0</v>
      </c>
      <c r="U57" s="45" t="str">
        <f t="shared" si="18"/>
        <v>非該当</v>
      </c>
      <c r="V57" s="145" t="str">
        <f t="shared" si="19"/>
        <v/>
      </c>
      <c r="W57" s="141" t="str">
        <f t="shared" si="20"/>
        <v/>
      </c>
    </row>
    <row r="58" spans="2:23" ht="21" customHeight="1" x14ac:dyDescent="0.15">
      <c r="B58" s="43" t="s">
        <v>7</v>
      </c>
      <c r="C58" s="121"/>
      <c r="D58" s="122"/>
      <c r="E58" s="118"/>
      <c r="F58" s="45">
        <f t="shared" si="15"/>
        <v>0</v>
      </c>
      <c r="G58" s="119"/>
      <c r="H58" s="120"/>
      <c r="I58" s="118"/>
      <c r="J58" s="45">
        <f t="shared" si="12"/>
        <v>0</v>
      </c>
      <c r="K58" s="119"/>
      <c r="L58" s="120"/>
      <c r="M58" s="118"/>
      <c r="N58" s="45">
        <f t="shared" si="13"/>
        <v>0</v>
      </c>
      <c r="O58" s="32"/>
      <c r="P58" s="32"/>
      <c r="Q58" s="45">
        <f t="shared" si="14"/>
        <v>0</v>
      </c>
      <c r="R58" s="45">
        <f t="shared" si="16"/>
        <v>0</v>
      </c>
      <c r="S58" s="45">
        <f t="shared" si="17"/>
        <v>0</v>
      </c>
      <c r="T58" s="45">
        <f t="shared" si="10"/>
        <v>0</v>
      </c>
      <c r="U58" s="45" t="str">
        <f t="shared" si="18"/>
        <v>非該当</v>
      </c>
      <c r="V58" s="145" t="str">
        <f t="shared" si="19"/>
        <v/>
      </c>
      <c r="W58" s="141" t="str">
        <f t="shared" si="20"/>
        <v/>
      </c>
    </row>
    <row r="59" spans="2:23" ht="21" customHeight="1" x14ac:dyDescent="0.15">
      <c r="B59" s="48" t="s">
        <v>8</v>
      </c>
      <c r="C59" s="116"/>
      <c r="D59" s="117"/>
      <c r="E59" s="118"/>
      <c r="F59" s="45">
        <f t="shared" si="15"/>
        <v>0</v>
      </c>
      <c r="G59" s="119"/>
      <c r="H59" s="120"/>
      <c r="I59" s="118"/>
      <c r="J59" s="45">
        <f t="shared" si="12"/>
        <v>0</v>
      </c>
      <c r="K59" s="119"/>
      <c r="L59" s="120"/>
      <c r="M59" s="118"/>
      <c r="N59" s="45">
        <f t="shared" si="13"/>
        <v>0</v>
      </c>
      <c r="O59" s="32"/>
      <c r="P59" s="32"/>
      <c r="Q59" s="45">
        <f t="shared" si="14"/>
        <v>0</v>
      </c>
      <c r="R59" s="45">
        <f t="shared" si="16"/>
        <v>0</v>
      </c>
      <c r="S59" s="45">
        <f t="shared" si="17"/>
        <v>0</v>
      </c>
      <c r="T59" s="45">
        <f t="shared" si="10"/>
        <v>0</v>
      </c>
      <c r="U59" s="45" t="str">
        <f t="shared" si="18"/>
        <v>非該当</v>
      </c>
      <c r="V59" s="145" t="str">
        <f t="shared" si="19"/>
        <v/>
      </c>
      <c r="W59" s="141" t="str">
        <f t="shared" si="20"/>
        <v/>
      </c>
    </row>
    <row r="60" spans="2:23" ht="21" customHeight="1" x14ac:dyDescent="0.15">
      <c r="B60" s="43" t="s">
        <v>9</v>
      </c>
      <c r="C60" s="116"/>
      <c r="D60" s="117"/>
      <c r="E60" s="118"/>
      <c r="F60" s="45">
        <f t="shared" si="15"/>
        <v>0</v>
      </c>
      <c r="G60" s="119"/>
      <c r="H60" s="120"/>
      <c r="I60" s="118"/>
      <c r="J60" s="45">
        <f t="shared" si="12"/>
        <v>0</v>
      </c>
      <c r="K60" s="119"/>
      <c r="L60" s="120"/>
      <c r="M60" s="118"/>
      <c r="N60" s="45">
        <f t="shared" si="13"/>
        <v>0</v>
      </c>
      <c r="O60" s="32"/>
      <c r="P60" s="32"/>
      <c r="Q60" s="45">
        <f t="shared" si="14"/>
        <v>0</v>
      </c>
      <c r="R60" s="45">
        <f t="shared" si="16"/>
        <v>0</v>
      </c>
      <c r="S60" s="45">
        <f t="shared" si="17"/>
        <v>0</v>
      </c>
      <c r="T60" s="45">
        <f t="shared" si="10"/>
        <v>0</v>
      </c>
      <c r="U60" s="45" t="str">
        <f t="shared" si="18"/>
        <v>非該当</v>
      </c>
      <c r="V60" s="145" t="str">
        <f t="shared" si="19"/>
        <v/>
      </c>
      <c r="W60" s="141" t="str">
        <f t="shared" si="20"/>
        <v/>
      </c>
    </row>
    <row r="61" spans="2:23" ht="21" customHeight="1" x14ac:dyDescent="0.15">
      <c r="B61" s="48" t="s">
        <v>10</v>
      </c>
      <c r="C61" s="116"/>
      <c r="D61" s="117"/>
      <c r="E61" s="118"/>
      <c r="F61" s="45">
        <f t="shared" si="15"/>
        <v>0</v>
      </c>
      <c r="G61" s="119"/>
      <c r="H61" s="120"/>
      <c r="I61" s="118"/>
      <c r="J61" s="45">
        <f t="shared" si="12"/>
        <v>0</v>
      </c>
      <c r="K61" s="119"/>
      <c r="L61" s="120"/>
      <c r="M61" s="118"/>
      <c r="N61" s="45">
        <f t="shared" si="13"/>
        <v>0</v>
      </c>
      <c r="O61" s="32"/>
      <c r="P61" s="32"/>
      <c r="Q61" s="45">
        <f t="shared" si="14"/>
        <v>0</v>
      </c>
      <c r="R61" s="45">
        <f t="shared" si="16"/>
        <v>0</v>
      </c>
      <c r="S61" s="45">
        <f t="shared" si="17"/>
        <v>0</v>
      </c>
      <c r="T61" s="45">
        <f t="shared" si="10"/>
        <v>0</v>
      </c>
      <c r="U61" s="45" t="str">
        <f t="shared" si="18"/>
        <v>非該当</v>
      </c>
      <c r="V61" s="145" t="str">
        <f t="shared" si="19"/>
        <v/>
      </c>
      <c r="W61" s="141" t="str">
        <f t="shared" si="20"/>
        <v/>
      </c>
    </row>
    <row r="62" spans="2:23" ht="21" customHeight="1" x14ac:dyDescent="0.15">
      <c r="B62" s="48" t="s">
        <v>74</v>
      </c>
      <c r="C62" s="123">
        <f>SUM(C51:C61)</f>
        <v>0</v>
      </c>
      <c r="D62" s="124">
        <f>SUM(D51:D61)</f>
        <v>0</v>
      </c>
      <c r="E62" s="125">
        <f>SUM(E51:E61)</f>
        <v>0</v>
      </c>
      <c r="F62" s="45">
        <f t="shared" ref="F62:P62" si="21">SUM(F51:F61)</f>
        <v>0</v>
      </c>
      <c r="G62" s="126">
        <f t="shared" si="21"/>
        <v>0</v>
      </c>
      <c r="H62" s="127">
        <f t="shared" si="21"/>
        <v>0</v>
      </c>
      <c r="I62" s="128">
        <f t="shared" si="21"/>
        <v>0</v>
      </c>
      <c r="J62" s="45">
        <f t="shared" si="21"/>
        <v>0</v>
      </c>
      <c r="K62" s="126">
        <f t="shared" si="21"/>
        <v>0</v>
      </c>
      <c r="L62" s="127">
        <f t="shared" si="21"/>
        <v>0</v>
      </c>
      <c r="M62" s="128">
        <f t="shared" si="21"/>
        <v>0</v>
      </c>
      <c r="N62" s="45">
        <f t="shared" si="21"/>
        <v>0</v>
      </c>
      <c r="O62" s="45">
        <f t="shared" si="21"/>
        <v>0</v>
      </c>
      <c r="P62" s="45">
        <f t="shared" si="21"/>
        <v>0</v>
      </c>
      <c r="Q62" s="45">
        <f t="shared" si="14"/>
        <v>0</v>
      </c>
      <c r="R62" s="45">
        <f t="shared" si="16"/>
        <v>0</v>
      </c>
      <c r="S62" s="45">
        <f t="shared" ref="S62:T62" si="22">SUM(S51:S61)</f>
        <v>0</v>
      </c>
      <c r="T62" s="45">
        <f t="shared" si="22"/>
        <v>0</v>
      </c>
      <c r="U62" s="45" t="str">
        <f t="shared" si="18"/>
        <v>非該当</v>
      </c>
      <c r="V62" s="145" t="str">
        <f t="shared" si="19"/>
        <v/>
      </c>
      <c r="W62" s="141" t="str">
        <f t="shared" si="20"/>
        <v/>
      </c>
    </row>
    <row r="63" spans="2:23" ht="21" customHeight="1" x14ac:dyDescent="0.15">
      <c r="B63" s="164" t="s">
        <v>133</v>
      </c>
      <c r="C63" s="164"/>
      <c r="D63" s="164"/>
      <c r="E63" s="164"/>
      <c r="F63" s="164"/>
      <c r="G63" s="164"/>
      <c r="H63" s="164"/>
      <c r="I63" s="164"/>
      <c r="J63" s="164"/>
      <c r="K63" s="164"/>
      <c r="L63" s="164"/>
      <c r="M63" s="164"/>
      <c r="N63" s="164"/>
      <c r="O63" s="164"/>
      <c r="P63" s="129"/>
      <c r="Q63" s="157" t="s">
        <v>36</v>
      </c>
      <c r="R63" s="158"/>
      <c r="S63" s="158"/>
      <c r="T63" s="159"/>
      <c r="U63" s="160" t="str">
        <f>IF(COUNTIF(Q50:Q61,"&gt;0")&gt;=6,COUNTIF(Q50:Q61,"&gt;0"),"前３月分により算定")</f>
        <v>前３月分により算定</v>
      </c>
      <c r="V63" s="161"/>
      <c r="W63" s="162"/>
    </row>
    <row r="64" spans="2:23" ht="21" customHeight="1" x14ac:dyDescent="0.15">
      <c r="B64" s="163" t="s">
        <v>35</v>
      </c>
      <c r="C64" s="163"/>
      <c r="D64" s="163"/>
      <c r="E64" s="163"/>
      <c r="F64" s="163"/>
      <c r="G64" s="163"/>
      <c r="H64" s="163"/>
      <c r="I64" s="163"/>
      <c r="J64" s="163"/>
      <c r="K64" s="163"/>
      <c r="L64" s="163"/>
      <c r="M64" s="163"/>
      <c r="N64" s="163"/>
      <c r="O64" s="163"/>
      <c r="P64" s="130"/>
      <c r="Q64" s="157" t="s">
        <v>37</v>
      </c>
      <c r="R64" s="158"/>
      <c r="S64" s="158"/>
      <c r="T64" s="158"/>
      <c r="U64" s="159"/>
      <c r="V64" s="142">
        <v>0.2</v>
      </c>
      <c r="W64" s="142">
        <v>0.6</v>
      </c>
    </row>
    <row r="65" spans="2:23" ht="21" customHeight="1" x14ac:dyDescent="0.15">
      <c r="B65" s="163" t="s">
        <v>134</v>
      </c>
      <c r="C65" s="163"/>
      <c r="D65" s="163"/>
      <c r="E65" s="163"/>
      <c r="F65" s="163"/>
      <c r="G65" s="163"/>
      <c r="H65" s="163"/>
      <c r="I65" s="163"/>
      <c r="J65" s="163"/>
      <c r="K65" s="163"/>
      <c r="L65" s="163"/>
      <c r="M65" s="163"/>
      <c r="N65" s="163"/>
      <c r="O65" s="163"/>
      <c r="P65" s="44"/>
      <c r="Q65" s="157" t="s">
        <v>16</v>
      </c>
      <c r="R65" s="158"/>
      <c r="S65" s="158"/>
      <c r="T65" s="158"/>
      <c r="U65" s="159"/>
      <c r="V65" s="143" t="str">
        <f>IF(V62&gt;V64,"OK","NG")</f>
        <v>OK</v>
      </c>
      <c r="W65" s="143" t="str">
        <f>IF(W62&gt;W64,"OK","NG")</f>
        <v>OK</v>
      </c>
    </row>
    <row r="66" spans="2:23" ht="21" customHeight="1" x14ac:dyDescent="0.15">
      <c r="N66" s="51"/>
      <c r="O66" s="50"/>
    </row>
    <row r="67" spans="2:23" ht="21" customHeight="1" x14ac:dyDescent="0.15">
      <c r="N67" s="51"/>
      <c r="O67" s="50"/>
    </row>
  </sheetData>
  <sheetProtection sheet="1" objects="1" scenarios="1"/>
  <mergeCells count="74">
    <mergeCell ref="B12:C12"/>
    <mergeCell ref="I3:J3"/>
    <mergeCell ref="K3:O3"/>
    <mergeCell ref="P3:Q3"/>
    <mergeCell ref="G4:J4"/>
    <mergeCell ref="K4:O4"/>
    <mergeCell ref="P4:Q4"/>
    <mergeCell ref="B8:C8"/>
    <mergeCell ref="B9:C9"/>
    <mergeCell ref="B10:C10"/>
    <mergeCell ref="B11:C11"/>
    <mergeCell ref="P5:V7"/>
    <mergeCell ref="B13:C13"/>
    <mergeCell ref="B14:C14"/>
    <mergeCell ref="B15:C15"/>
    <mergeCell ref="B17:C17"/>
    <mergeCell ref="B18:C18"/>
    <mergeCell ref="C23:G23"/>
    <mergeCell ref="H23:I23"/>
    <mergeCell ref="J23:K23"/>
    <mergeCell ref="L23:M23"/>
    <mergeCell ref="H20:I20"/>
    <mergeCell ref="J20:K20"/>
    <mergeCell ref="L20:M20"/>
    <mergeCell ref="C21:G21"/>
    <mergeCell ref="H21:I21"/>
    <mergeCell ref="J21:K21"/>
    <mergeCell ref="L21:M21"/>
    <mergeCell ref="C20:G20"/>
    <mergeCell ref="N21:N22"/>
    <mergeCell ref="C22:G22"/>
    <mergeCell ref="H22:I22"/>
    <mergeCell ref="J22:K22"/>
    <mergeCell ref="L22:M22"/>
    <mergeCell ref="J31:K31"/>
    <mergeCell ref="B32:E33"/>
    <mergeCell ref="F32:G32"/>
    <mergeCell ref="H32:I32"/>
    <mergeCell ref="J32:K32"/>
    <mergeCell ref="B38:G38"/>
    <mergeCell ref="H38:I38"/>
    <mergeCell ref="B31:E31"/>
    <mergeCell ref="F31:G31"/>
    <mergeCell ref="H31:I31"/>
    <mergeCell ref="L32:L33"/>
    <mergeCell ref="F33:G33"/>
    <mergeCell ref="H33:I33"/>
    <mergeCell ref="J33:K33"/>
    <mergeCell ref="B34:H34"/>
    <mergeCell ref="H39:I39"/>
    <mergeCell ref="B43:D43"/>
    <mergeCell ref="E43:J43"/>
    <mergeCell ref="B46:B49"/>
    <mergeCell ref="Q46:Q49"/>
    <mergeCell ref="V46:V49"/>
    <mergeCell ref="W46:W49"/>
    <mergeCell ref="C47:E48"/>
    <mergeCell ref="F47:F48"/>
    <mergeCell ref="G47:I48"/>
    <mergeCell ref="K47:M48"/>
    <mergeCell ref="O47:O49"/>
    <mergeCell ref="P47:P49"/>
    <mergeCell ref="R47:R49"/>
    <mergeCell ref="S47:S49"/>
    <mergeCell ref="S46:U46"/>
    <mergeCell ref="T47:T49"/>
    <mergeCell ref="U47:U49"/>
    <mergeCell ref="Q63:T63"/>
    <mergeCell ref="U63:W63"/>
    <mergeCell ref="B64:O64"/>
    <mergeCell ref="Q64:U64"/>
    <mergeCell ref="B65:O65"/>
    <mergeCell ref="Q65:U65"/>
    <mergeCell ref="B63:O63"/>
  </mergeCells>
  <phoneticPr fontId="25"/>
  <conditionalFormatting sqref="O21:O23">
    <cfRule type="containsText" dxfId="1" priority="2" stopIfTrue="1" operator="containsText" text="非該当">
      <formula>NOT(ISERROR(SEARCH("非該当",O21)))</formula>
    </cfRule>
  </conditionalFormatting>
  <conditionalFormatting sqref="D51:D62 H51:H62 L51:L62">
    <cfRule type="expression" dxfId="0" priority="1">
      <formula>$E$6="登録を受けていない事業所"</formula>
    </cfRule>
  </conditionalFormatting>
  <dataValidations count="5">
    <dataValidation type="list" allowBlank="1" showInputMessage="1" showErrorMessage="1" sqref="K4:O4">
      <formula1>"加算Ⅲ,加算Ⅴ"</formula1>
    </dataValidation>
    <dataValidation type="list" allowBlank="1" showInputMessage="1" showErrorMessage="1" sqref="I34:I35">
      <formula1>"該当,非該当"</formula1>
    </dataValidation>
    <dataValidation type="decimal" allowBlank="1" showInputMessage="1" showErrorMessage="1" sqref="H38:I39 H32:I33 H36:I36 K33:K36 J33 J35:J36">
      <formula1>0</formula1>
      <formula2>999</formula2>
    </dataValidation>
    <dataValidation type="list" allowBlank="1" showInputMessage="1" showErrorMessage="1" sqref="K3:O3">
      <formula1>$W$3:$W$8</formula1>
    </dataValidation>
    <dataValidation type="list" allowBlank="1" showInputMessage="1" showErrorMessage="1" sqref="E43:J43">
      <formula1>"登録を受けている事業所,登録を受けていない"</formula1>
    </dataValidation>
  </dataValidations>
  <printOptions horizontalCentered="1" verticalCentered="1"/>
  <pageMargins left="0.35433070866141736" right="0.19685039370078741" top="0.31496062992125984" bottom="0.23622047244094491" header="0.19685039370078741" footer="0.19685039370078741"/>
  <pageSetup paperSize="9" scale="47"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様式1-4</vt:lpstr>
      <vt:lpstr>特事加算</vt:lpstr>
      <vt:lpstr>特事加算!Print_Area</vt:lpstr>
      <vt:lpstr>'様式1-4'!Print_Area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2022-03-11T00:58:55Z</dcterms:modified>
</cp:coreProperties>
</file>