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2"/>
  <workbookPr/>
  <mc:AlternateContent xmlns:mc="http://schemas.openxmlformats.org/markup-compatibility/2006">
    <mc:Choice Requires="x15">
      <x15ac:absPath xmlns:x15ac="http://schemas.microsoft.com/office/spreadsheetml/2010/11/ac" url="C:\Users\0000078531\Desktop\R5.8.29sankou\"/>
    </mc:Choice>
  </mc:AlternateContent>
  <xr:revisionPtr revIDLastSave="0" documentId="13_ncr:1_{317EE686-716C-4E9E-B10D-D63E36F67B8F}" xr6:coauthVersionLast="36" xr6:coauthVersionMax="36" xr10:uidLastSave="{00000000-0000-0000-0000-000000000000}"/>
  <bookViews>
    <workbookView xWindow="0" yWindow="0" windowWidth="20490" windowHeight="7230" xr2:uid="{00000000-000D-0000-FFFF-FFFF00000000}"/>
  </bookViews>
  <sheets>
    <sheet name="人員配置" sheetId="1" r:id="rId1"/>
  </sheets>
  <definedNames>
    <definedName name="_xlnm.Print_Area" localSheetId="0">人員配置!$A$1:$AK$25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22" i="1" l="1"/>
  <c r="AH22" i="1"/>
  <c r="AG22" i="1"/>
  <c r="AF22" i="1"/>
  <c r="AE22" i="1"/>
  <c r="AD22" i="1"/>
  <c r="AC22" i="1"/>
  <c r="AB22" i="1"/>
  <c r="AA22" i="1"/>
  <c r="Z22" i="1"/>
  <c r="Y22" i="1"/>
  <c r="X22" i="1"/>
  <c r="W22" i="1"/>
  <c r="V22" i="1"/>
  <c r="U22" i="1"/>
  <c r="T22" i="1"/>
  <c r="S22" i="1"/>
  <c r="R22" i="1"/>
  <c r="Q22" i="1"/>
  <c r="P22" i="1"/>
  <c r="O22" i="1"/>
  <c r="N22" i="1"/>
  <c r="M22" i="1"/>
  <c r="L22" i="1"/>
  <c r="K22" i="1"/>
  <c r="J22" i="1"/>
  <c r="I22" i="1"/>
  <c r="H22" i="1"/>
  <c r="G22" i="1"/>
  <c r="F22" i="1"/>
  <c r="E22" i="1"/>
  <c r="AI20" i="1"/>
  <c r="AH20" i="1"/>
  <c r="AG20" i="1"/>
  <c r="AF20" i="1"/>
  <c r="AE20" i="1"/>
  <c r="AD20" i="1"/>
  <c r="AC20" i="1"/>
  <c r="AB20" i="1"/>
  <c r="AA20" i="1"/>
  <c r="Z20" i="1"/>
  <c r="Y20" i="1"/>
  <c r="X20" i="1"/>
  <c r="W20" i="1"/>
  <c r="V20" i="1"/>
  <c r="U20" i="1"/>
  <c r="T20" i="1"/>
  <c r="S20" i="1"/>
  <c r="R20" i="1"/>
  <c r="Q20" i="1"/>
  <c r="P20" i="1"/>
  <c r="O20" i="1"/>
  <c r="N20" i="1"/>
  <c r="M20" i="1"/>
  <c r="L20" i="1"/>
  <c r="K20" i="1"/>
  <c r="J20" i="1"/>
  <c r="I20" i="1"/>
  <c r="H20" i="1"/>
  <c r="G20" i="1"/>
  <c r="F20" i="1"/>
  <c r="E20" i="1"/>
  <c r="AI15" i="1"/>
  <c r="AH15" i="1"/>
  <c r="AG15" i="1"/>
  <c r="AF15" i="1"/>
  <c r="AE15" i="1"/>
  <c r="AD15" i="1"/>
  <c r="AC15" i="1"/>
  <c r="AB15" i="1"/>
  <c r="AA15" i="1"/>
  <c r="Z15" i="1"/>
  <c r="Y15" i="1"/>
  <c r="X15" i="1"/>
  <c r="W15" i="1"/>
  <c r="V15" i="1"/>
  <c r="U15" i="1"/>
  <c r="T15" i="1"/>
  <c r="S15" i="1"/>
  <c r="R15" i="1"/>
  <c r="Q15" i="1"/>
  <c r="P15" i="1"/>
  <c r="O15" i="1"/>
  <c r="N15" i="1"/>
  <c r="M15" i="1"/>
  <c r="L15" i="1"/>
  <c r="K15" i="1"/>
  <c r="J15" i="1"/>
  <c r="I15" i="1"/>
  <c r="H15" i="1"/>
  <c r="G15" i="1"/>
  <c r="F15" i="1"/>
  <c r="E15" i="1"/>
  <c r="AK14" i="1"/>
  <c r="AJ14" i="1"/>
  <c r="AK13" i="1"/>
  <c r="AJ13" i="1"/>
  <c r="AK12" i="1"/>
  <c r="AJ12" i="1"/>
  <c r="AF11" i="1"/>
  <c r="AE11" i="1"/>
  <c r="AD11" i="1"/>
  <c r="AC11" i="1"/>
  <c r="AC10" i="1" s="1"/>
  <c r="AB11" i="1"/>
  <c r="AB10" i="1" s="1"/>
  <c r="AA11" i="1"/>
  <c r="AA10" i="1" s="1"/>
  <c r="Z11" i="1"/>
  <c r="Z10" i="1" s="1"/>
  <c r="Y11" i="1"/>
  <c r="Y10" i="1" s="1"/>
  <c r="X11" i="1"/>
  <c r="X10" i="1" s="1"/>
  <c r="W11" i="1"/>
  <c r="W10" i="1" s="1"/>
  <c r="V11" i="1"/>
  <c r="V10" i="1" s="1"/>
  <c r="U11" i="1"/>
  <c r="U10" i="1" s="1"/>
  <c r="T11" i="1"/>
  <c r="T10" i="1" s="1"/>
  <c r="S11" i="1"/>
  <c r="S10" i="1" s="1"/>
  <c r="R11" i="1"/>
  <c r="R10" i="1" s="1"/>
  <c r="Q11" i="1"/>
  <c r="Q10" i="1" s="1"/>
  <c r="P11" i="1"/>
  <c r="P10" i="1" s="1"/>
  <c r="O11" i="1"/>
  <c r="O10" i="1" s="1"/>
  <c r="N11" i="1"/>
  <c r="N10" i="1" s="1"/>
  <c r="M11" i="1"/>
  <c r="M10" i="1" s="1"/>
  <c r="L11" i="1"/>
  <c r="L10" i="1" s="1"/>
  <c r="K11" i="1"/>
  <c r="K10" i="1" s="1"/>
  <c r="J11" i="1"/>
  <c r="J10" i="1" s="1"/>
  <c r="I11" i="1"/>
  <c r="I10" i="1" s="1"/>
  <c r="H11" i="1"/>
  <c r="H10" i="1" s="1"/>
  <c r="G11" i="1"/>
  <c r="G10" i="1" s="1"/>
  <c r="F11" i="1"/>
  <c r="F10" i="1" s="1"/>
  <c r="E11" i="1"/>
  <c r="E10" i="1" s="1"/>
  <c r="AF10" i="1"/>
  <c r="AE10" i="1"/>
  <c r="AD10" i="1"/>
  <c r="AN5" i="1"/>
  <c r="AN7" i="1" s="1"/>
  <c r="AJ16" i="1" l="1"/>
  <c r="AJ15" i="1"/>
  <c r="AK16" i="1"/>
  <c r="AK15" i="1"/>
  <c r="AK20" i="1"/>
  <c r="K25" i="1" s="1"/>
  <c r="AI9" i="1"/>
  <c r="AI11" i="1" s="1"/>
  <c r="AI10" i="1" s="1"/>
  <c r="AG9" i="1"/>
  <c r="AG11" i="1" s="1"/>
  <c r="AG10" i="1" s="1"/>
  <c r="AH9" i="1"/>
  <c r="AH11" i="1" s="1"/>
  <c r="AH10" i="1" s="1"/>
  <c r="AJ20" i="1"/>
  <c r="E25" i="1" s="1"/>
  <c r="B25" i="1" l="1"/>
</calcChain>
</file>

<file path=xl/sharedStrings.xml><?xml version="1.0" encoding="utf-8"?>
<sst xmlns="http://schemas.openxmlformats.org/spreadsheetml/2006/main" count="50" uniqueCount="47">
  <si>
    <t>※黄色いセルのみ入力してください</t>
    <rPh sb="1" eb="3">
      <t>キイロ</t>
    </rPh>
    <rPh sb="8" eb="10">
      <t>ニュウリョク</t>
    </rPh>
    <phoneticPr fontId="4"/>
  </si>
  <si>
    <t>基本情報</t>
    <rPh sb="0" eb="2">
      <t>キホン</t>
    </rPh>
    <rPh sb="2" eb="4">
      <t>ジョウホウ</t>
    </rPh>
    <phoneticPr fontId="4"/>
  </si>
  <si>
    <t>事業所名</t>
    <rPh sb="0" eb="3">
      <t>ジギョウショ</t>
    </rPh>
    <rPh sb="3" eb="4">
      <t>メイ</t>
    </rPh>
    <phoneticPr fontId="4"/>
  </si>
  <si>
    <t>西暦</t>
    <rPh sb="0" eb="2">
      <t>セイレキ</t>
    </rPh>
    <phoneticPr fontId="4"/>
  </si>
  <si>
    <t>年</t>
    <rPh sb="0" eb="1">
      <t>ネン</t>
    </rPh>
    <phoneticPr fontId="4"/>
  </si>
  <si>
    <t>月分の判定表</t>
    <rPh sb="0" eb="2">
      <t>ガツブン</t>
    </rPh>
    <rPh sb="3" eb="6">
      <t>ハンテイヒョウ</t>
    </rPh>
    <phoneticPr fontId="4"/>
  </si>
  <si>
    <t>←</t>
    <phoneticPr fontId="4"/>
  </si>
  <si>
    <t>該当付の勤務形態一覧表等を確認しながら内容を入力してください。</t>
    <rPh sb="0" eb="2">
      <t>ガイトウ</t>
    </rPh>
    <rPh sb="2" eb="3">
      <t>ツキ</t>
    </rPh>
    <rPh sb="4" eb="6">
      <t>キンム</t>
    </rPh>
    <rPh sb="6" eb="8">
      <t>ケイタイ</t>
    </rPh>
    <rPh sb="8" eb="11">
      <t>イチランヒョウ</t>
    </rPh>
    <rPh sb="11" eb="12">
      <t>ナド</t>
    </rPh>
    <rPh sb="13" eb="15">
      <t>カクニン</t>
    </rPh>
    <rPh sb="19" eb="21">
      <t>ナイヨウ</t>
    </rPh>
    <rPh sb="22" eb="24">
      <t>ニュウリョク</t>
    </rPh>
    <phoneticPr fontId="4"/>
  </si>
  <si>
    <t>常勤者の勤務時間</t>
    <rPh sb="0" eb="2">
      <t>ジョウキン</t>
    </rPh>
    <rPh sb="2" eb="3">
      <t>シャ</t>
    </rPh>
    <rPh sb="4" eb="6">
      <t>キンム</t>
    </rPh>
    <rPh sb="6" eb="8">
      <t>ジカン</t>
    </rPh>
    <phoneticPr fontId="4"/>
  </si>
  <si>
    <t>時間</t>
    <rPh sb="0" eb="2">
      <t>ジカン</t>
    </rPh>
    <phoneticPr fontId="4"/>
  </si>
  <si>
    <t>←予定の場合は４週の常勤時間，実績の場合は月の日数に対応した常勤時間</t>
    <rPh sb="1" eb="3">
      <t>ヨテイ</t>
    </rPh>
    <rPh sb="4" eb="6">
      <t>バアイ</t>
    </rPh>
    <rPh sb="8" eb="9">
      <t>シュウ</t>
    </rPh>
    <rPh sb="10" eb="12">
      <t>ジョウキン</t>
    </rPh>
    <rPh sb="12" eb="14">
      <t>ジカン</t>
    </rPh>
    <rPh sb="15" eb="17">
      <t>ジッセキ</t>
    </rPh>
    <rPh sb="18" eb="20">
      <t>バアイ</t>
    </rPh>
    <rPh sb="21" eb="22">
      <t>ツキ</t>
    </rPh>
    <rPh sb="23" eb="25">
      <t>ニッスウ</t>
    </rPh>
    <rPh sb="26" eb="28">
      <t>タイオウ</t>
    </rPh>
    <rPh sb="30" eb="32">
      <t>ジョウキン</t>
    </rPh>
    <rPh sb="32" eb="34">
      <t>ジカン</t>
    </rPh>
    <phoneticPr fontId="4"/>
  </si>
  <si>
    <t>第1週</t>
  </si>
  <si>
    <t>第2週</t>
  </si>
  <si>
    <t>第3週</t>
  </si>
  <si>
    <t>第4週</t>
  </si>
  <si>
    <t>第５週</t>
    <rPh sb="0" eb="1">
      <t>ダイ</t>
    </rPh>
    <rPh sb="2" eb="3">
      <t>シュウ</t>
    </rPh>
    <phoneticPr fontId="4"/>
  </si>
  <si>
    <t>計（4週）</t>
    <rPh sb="0" eb="1">
      <t>ケイ</t>
    </rPh>
    <rPh sb="3" eb="4">
      <t>シュウ</t>
    </rPh>
    <phoneticPr fontId="4"/>
  </si>
  <si>
    <t>計(月）</t>
    <rPh sb="0" eb="1">
      <t>ケイ</t>
    </rPh>
    <rPh sb="2" eb="3">
      <t>ツキ</t>
    </rPh>
    <phoneticPr fontId="4"/>
  </si>
  <si>
    <t>日にち</t>
    <rPh sb="0" eb="1">
      <t>ヒ</t>
    </rPh>
    <phoneticPr fontId="4"/>
  </si>
  <si>
    <t>－</t>
    <phoneticPr fontId="4"/>
  </si>
  <si>
    <t>-</t>
    <phoneticPr fontId="4"/>
  </si>
  <si>
    <t>曜日</t>
    <rPh sb="0" eb="2">
      <t>ヨウビ</t>
    </rPh>
    <phoneticPr fontId="4"/>
  </si>
  <si>
    <t>－</t>
    <phoneticPr fontId="4"/>
  </si>
  <si>
    <t>-</t>
    <phoneticPr fontId="4"/>
  </si>
  <si>
    <t>日</t>
    <rPh sb="0" eb="1">
      <t>ニチ</t>
    </rPh>
    <phoneticPr fontId="4"/>
  </si>
  <si>
    <t>-</t>
    <phoneticPr fontId="4"/>
  </si>
  <si>
    <t>月</t>
  </si>
  <si>
    <t>介護職員配置時間</t>
    <rPh sb="0" eb="2">
      <t>カイゴ</t>
    </rPh>
    <rPh sb="2" eb="4">
      <t>ショクイン</t>
    </rPh>
    <rPh sb="4" eb="6">
      <t>ハイチ</t>
    </rPh>
    <rPh sb="6" eb="8">
      <t>ジカン</t>
    </rPh>
    <phoneticPr fontId="4"/>
  </si>
  <si>
    <t>火</t>
  </si>
  <si>
    <t>看護職員配置（中重度専従）時間</t>
    <rPh sb="0" eb="2">
      <t>カンゴ</t>
    </rPh>
    <rPh sb="2" eb="4">
      <t>ショクイン</t>
    </rPh>
    <rPh sb="4" eb="6">
      <t>ハイチ</t>
    </rPh>
    <rPh sb="7" eb="10">
      <t>チュウジュウド</t>
    </rPh>
    <rPh sb="10" eb="12">
      <t>センジュウ</t>
    </rPh>
    <rPh sb="13" eb="15">
      <t>ジカン</t>
    </rPh>
    <phoneticPr fontId="4"/>
  </si>
  <si>
    <t>看護職員配置（加配）時間</t>
    <rPh sb="0" eb="2">
      <t>カンゴ</t>
    </rPh>
    <rPh sb="2" eb="4">
      <t>ショクイン</t>
    </rPh>
    <rPh sb="4" eb="6">
      <t>ハイチ</t>
    </rPh>
    <rPh sb="7" eb="9">
      <t>カハイ</t>
    </rPh>
    <rPh sb="10" eb="12">
      <t>ジカン</t>
    </rPh>
    <phoneticPr fontId="4"/>
  </si>
  <si>
    <t>水</t>
  </si>
  <si>
    <t>計</t>
    <rPh sb="0" eb="1">
      <t>ケイ</t>
    </rPh>
    <phoneticPr fontId="4"/>
  </si>
  <si>
    <t>木</t>
    <rPh sb="0" eb="1">
      <t>キ</t>
    </rPh>
    <phoneticPr fontId="4"/>
  </si>
  <si>
    <t>中重度専従時間を除く⇒</t>
    <rPh sb="0" eb="3">
      <t>チュウジュウド</t>
    </rPh>
    <rPh sb="3" eb="5">
      <t>センジュウ</t>
    </rPh>
    <rPh sb="5" eb="7">
      <t>ジカン</t>
    </rPh>
    <rPh sb="8" eb="9">
      <t>ノゾ</t>
    </rPh>
    <phoneticPr fontId="4"/>
  </si>
  <si>
    <t>※　勤務形態一覧表の職種毎の合計時間数を記載してください。</t>
    <rPh sb="2" eb="4">
      <t>キンム</t>
    </rPh>
    <rPh sb="4" eb="6">
      <t>ケイタイ</t>
    </rPh>
    <rPh sb="6" eb="9">
      <t>イチランヒョウ</t>
    </rPh>
    <rPh sb="10" eb="12">
      <t>ショクシュ</t>
    </rPh>
    <rPh sb="12" eb="13">
      <t>ゴト</t>
    </rPh>
    <rPh sb="14" eb="16">
      <t>ゴウケイ</t>
    </rPh>
    <rPh sb="16" eb="19">
      <t>ジカンスウ</t>
    </rPh>
    <rPh sb="20" eb="22">
      <t>キサイ</t>
    </rPh>
    <phoneticPr fontId="4"/>
  </si>
  <si>
    <t>金</t>
  </si>
  <si>
    <t>利用者（見込）数</t>
    <rPh sb="0" eb="3">
      <t>リヨウシャ</t>
    </rPh>
    <rPh sb="4" eb="6">
      <t>ミコ</t>
    </rPh>
    <rPh sb="7" eb="8">
      <t>スウ</t>
    </rPh>
    <phoneticPr fontId="4"/>
  </si>
  <si>
    <t>土</t>
  </si>
  <si>
    <t>サービス提供時間</t>
    <rPh sb="4" eb="6">
      <t>テイキョウ</t>
    </rPh>
    <rPh sb="6" eb="8">
      <t>ジカン</t>
    </rPh>
    <phoneticPr fontId="4"/>
  </si>
  <si>
    <t>－</t>
    <phoneticPr fontId="4"/>
  </si>
  <si>
    <t>日々の介護・看護職員必要時間</t>
    <rPh sb="0" eb="2">
      <t>ヒビ</t>
    </rPh>
    <rPh sb="3" eb="5">
      <t>カイゴ</t>
    </rPh>
    <rPh sb="6" eb="8">
      <t>カンゴ</t>
    </rPh>
    <rPh sb="8" eb="10">
      <t>ショクイン</t>
    </rPh>
    <rPh sb="10" eb="12">
      <t>ヒツヨウ</t>
    </rPh>
    <rPh sb="12" eb="14">
      <t>ジカン</t>
    </rPh>
    <phoneticPr fontId="4"/>
  </si>
  <si>
    <t>看護職員配置判定</t>
    <rPh sb="0" eb="3">
      <t>カンゴショク</t>
    </rPh>
    <rPh sb="3" eb="4">
      <t>イン</t>
    </rPh>
    <rPh sb="4" eb="6">
      <t>ハイチ</t>
    </rPh>
    <rPh sb="6" eb="8">
      <t>ハンテイ</t>
    </rPh>
    <phoneticPr fontId="4"/>
  </si>
  <si>
    <t>加配判定</t>
    <rPh sb="0" eb="2">
      <t>カハイ</t>
    </rPh>
    <rPh sb="2" eb="4">
      <t>ハンテイ</t>
    </rPh>
    <phoneticPr fontId="4"/>
  </si>
  <si>
    <t>必要時間（予定ベース）</t>
    <rPh sb="0" eb="2">
      <t>ヒツヨウ</t>
    </rPh>
    <rPh sb="2" eb="4">
      <t>ジカン</t>
    </rPh>
    <rPh sb="5" eb="7">
      <t>ヨテイ</t>
    </rPh>
    <phoneticPr fontId="4"/>
  </si>
  <si>
    <t>必要時間（実績ベース）</t>
    <rPh sb="0" eb="2">
      <t>ヒツヨウ</t>
    </rPh>
    <rPh sb="2" eb="4">
      <t>ジカン</t>
    </rPh>
    <rPh sb="5" eb="7">
      <t>ジッセキ</t>
    </rPh>
    <phoneticPr fontId="4"/>
  </si>
  <si>
    <t>（参考様式14)　通所介護　人員配置確認表（中重度ケア体制加算）</t>
    <rPh sb="1" eb="3">
      <t>サンコウ</t>
    </rPh>
    <rPh sb="3" eb="5">
      <t>ヨウシキ</t>
    </rPh>
    <rPh sb="9" eb="11">
      <t>ツウショ</t>
    </rPh>
    <rPh sb="11" eb="13">
      <t>カイゴ</t>
    </rPh>
    <rPh sb="14" eb="16">
      <t>ジンイン</t>
    </rPh>
    <rPh sb="16" eb="18">
      <t>ハイチ</t>
    </rPh>
    <rPh sb="18" eb="21">
      <t>カクニンヒョウ</t>
    </rPh>
    <rPh sb="22" eb="25">
      <t>チュウジュウド</t>
    </rPh>
    <rPh sb="27" eb="29">
      <t>タイセイ</t>
    </rPh>
    <rPh sb="29" eb="31">
      <t>カサン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</si>
</sst>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0">
    <font>
      <sz val="11"/>
      <color theme="1"/>
      <name val="游ゴシック"/>
      <family val="2"/>
      <charset val="128"/>
      <scheme val="minor"/>
    </font>
    <font>
      <sz val="11"/>
      <name val="ＭＳ Ｐゴシック"/>
      <family val="3"/>
      <charset val="128"/>
    </font>
    <font>
      <sz val="12"/>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4"/>
      <color rgb="FFFF0000"/>
      <name val="HGSｺﾞｼｯｸM"/>
      <family val="3"/>
      <charset val="128"/>
    </font>
    <font>
      <sz val="10.5"/>
      <name val="HGSｺﾞｼｯｸM"/>
      <family val="3"/>
      <charset val="128"/>
    </font>
    <font>
      <sz val="10"/>
      <name val="HGSｺﾞｼｯｸM"/>
      <family val="3"/>
      <charset val="128"/>
    </font>
    <font>
      <sz val="9"/>
      <name val="HGSｺﾞｼｯｸM"/>
      <family val="3"/>
      <charset val="128"/>
    </font>
  </fonts>
  <fills count="3">
    <fill>
      <patternFill patternType="none"/>
    </fill>
    <fill>
      <patternFill patternType="gray125"/>
    </fill>
    <fill>
      <patternFill patternType="solid">
        <fgColor rgb="FFFFFF99"/>
        <bgColor indexed="64"/>
      </patternFill>
    </fill>
  </fills>
  <borders count="2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0" fontId="1" fillId="0" borderId="0"/>
  </cellStyleXfs>
  <cellXfs count="97">
    <xf numFmtId="0" fontId="0" fillId="0" borderId="0" xfId="0">
      <alignment vertical="center"/>
    </xf>
    <xf numFmtId="0" fontId="2" fillId="0" borderId="0" xfId="1" applyFont="1" applyFill="1" applyAlignment="1" applyProtection="1">
      <alignment horizontal="left"/>
      <protection locked="0"/>
    </xf>
    <xf numFmtId="0" fontId="5" fillId="0" borderId="0" xfId="1" applyFont="1" applyFill="1" applyProtection="1">
      <protection locked="0"/>
    </xf>
    <xf numFmtId="0" fontId="5" fillId="0" borderId="0" xfId="1" applyFont="1" applyFill="1" applyBorder="1" applyProtection="1">
      <protection locked="0"/>
    </xf>
    <xf numFmtId="0" fontId="6" fillId="2" borderId="0" xfId="1" applyFont="1" applyFill="1" applyAlignment="1" applyProtection="1">
      <alignment horizontal="left"/>
      <protection locked="0"/>
    </xf>
    <xf numFmtId="0" fontId="6" fillId="2" borderId="0" xfId="1" applyFont="1" applyFill="1" applyProtection="1">
      <protection locked="0"/>
    </xf>
    <xf numFmtId="0" fontId="7" fillId="0" borderId="0" xfId="1" applyFont="1" applyFill="1" applyAlignment="1" applyProtection="1">
      <alignment horizontal="left"/>
      <protection locked="0"/>
    </xf>
    <xf numFmtId="0" fontId="5" fillId="0" borderId="4" xfId="1" applyFont="1" applyFill="1" applyBorder="1" applyProtection="1">
      <protection locked="0"/>
    </xf>
    <xf numFmtId="0" fontId="7" fillId="0" borderId="0" xfId="1" applyFont="1" applyFill="1" applyAlignment="1" applyProtection="1">
      <alignment horizontal="justify"/>
      <protection locked="0"/>
    </xf>
    <xf numFmtId="0" fontId="5" fillId="0" borderId="5" xfId="1" applyFont="1" applyFill="1" applyBorder="1" applyProtection="1">
      <protection locked="0"/>
    </xf>
    <xf numFmtId="14" fontId="5" fillId="0" borderId="0" xfId="1" applyNumberFormat="1" applyFont="1" applyFill="1" applyBorder="1" applyProtection="1">
      <protection locked="0"/>
    </xf>
    <xf numFmtId="14" fontId="5" fillId="0" borderId="0" xfId="1" applyNumberFormat="1" applyFont="1" applyFill="1" applyProtection="1"/>
    <xf numFmtId="14" fontId="5" fillId="0" borderId="0" xfId="1" applyNumberFormat="1" applyFont="1" applyFill="1" applyProtection="1">
      <protection locked="0"/>
    </xf>
    <xf numFmtId="0" fontId="5" fillId="0" borderId="0" xfId="1" applyNumberFormat="1" applyFont="1" applyFill="1" applyProtection="1"/>
    <xf numFmtId="0" fontId="7" fillId="0" borderId="6" xfId="1" applyFont="1" applyFill="1" applyBorder="1" applyAlignment="1" applyProtection="1">
      <alignment vertical="center" wrapText="1"/>
      <protection locked="0"/>
    </xf>
    <xf numFmtId="0" fontId="7" fillId="0" borderId="7" xfId="1" applyFont="1" applyFill="1" applyBorder="1" applyAlignment="1" applyProtection="1">
      <alignment vertical="center" wrapText="1"/>
      <protection locked="0"/>
    </xf>
    <xf numFmtId="0" fontId="7" fillId="0" borderId="8" xfId="1" applyFont="1" applyFill="1" applyBorder="1" applyAlignment="1" applyProtection="1">
      <alignment vertical="center" wrapText="1"/>
      <protection locked="0"/>
    </xf>
    <xf numFmtId="0" fontId="7" fillId="0" borderId="9" xfId="1" applyFont="1" applyFill="1" applyBorder="1" applyAlignment="1" applyProtection="1">
      <alignment horizontal="center" vertical="center"/>
      <protection locked="0"/>
    </xf>
    <xf numFmtId="0" fontId="8" fillId="0" borderId="10" xfId="1" applyFont="1" applyFill="1" applyBorder="1" applyAlignment="1" applyProtection="1">
      <alignment horizontal="center" vertical="center"/>
      <protection locked="0"/>
    </xf>
    <xf numFmtId="0" fontId="5" fillId="0" borderId="0" xfId="1" applyFont="1" applyFill="1" applyAlignment="1" applyProtection="1">
      <protection locked="0"/>
    </xf>
    <xf numFmtId="0" fontId="7" fillId="0" borderId="4" xfId="1" applyFont="1" applyFill="1" applyBorder="1" applyAlignment="1" applyProtection="1">
      <alignment vertical="center" wrapText="1"/>
      <protection locked="0"/>
    </xf>
    <xf numFmtId="0" fontId="7" fillId="0" borderId="0" xfId="1" applyFont="1" applyFill="1" applyBorder="1" applyAlignment="1" applyProtection="1">
      <alignment vertical="center" wrapText="1"/>
      <protection locked="0"/>
    </xf>
    <xf numFmtId="0" fontId="7" fillId="0" borderId="5" xfId="1" applyFont="1" applyFill="1" applyBorder="1" applyAlignment="1" applyProtection="1">
      <alignment horizontal="center" vertical="center" wrapText="1"/>
      <protection locked="0"/>
    </xf>
    <xf numFmtId="0" fontId="7" fillId="0" borderId="5" xfId="1" applyFont="1" applyFill="1" applyBorder="1" applyAlignment="1" applyProtection="1">
      <alignment horizontal="center" vertical="center"/>
      <protection locked="0"/>
    </xf>
    <xf numFmtId="0" fontId="7" fillId="0" borderId="1" xfId="1" applyFont="1" applyFill="1" applyBorder="1" applyAlignment="1" applyProtection="1">
      <alignment horizontal="center" vertical="center"/>
      <protection locked="0"/>
    </xf>
    <xf numFmtId="0" fontId="7" fillId="0" borderId="5" xfId="1" applyFont="1" applyFill="1" applyBorder="1" applyAlignment="1" applyProtection="1">
      <alignment horizontal="center" vertical="center"/>
    </xf>
    <xf numFmtId="0" fontId="7" fillId="0" borderId="1" xfId="1" applyFont="1" applyFill="1" applyBorder="1" applyAlignment="1" applyProtection="1">
      <alignment horizontal="center" vertical="center"/>
    </xf>
    <xf numFmtId="0" fontId="7" fillId="0" borderId="11" xfId="1" applyFont="1" applyFill="1" applyBorder="1" applyAlignment="1" applyProtection="1">
      <alignment horizontal="center" vertical="center"/>
      <protection locked="0"/>
    </xf>
    <xf numFmtId="0" fontId="8" fillId="0" borderId="12" xfId="1" applyFont="1" applyFill="1" applyBorder="1" applyAlignment="1" applyProtection="1">
      <alignment horizontal="center" vertical="center"/>
      <protection locked="0"/>
    </xf>
    <xf numFmtId="0" fontId="7" fillId="0" borderId="13" xfId="1" applyFont="1" applyFill="1" applyBorder="1" applyAlignment="1" applyProtection="1">
      <alignment vertical="center" wrapText="1"/>
      <protection locked="0"/>
    </xf>
    <xf numFmtId="0" fontId="7" fillId="0" borderId="14" xfId="1" applyFont="1" applyFill="1" applyBorder="1" applyAlignment="1" applyProtection="1">
      <alignment vertical="center" wrapText="1"/>
      <protection locked="0"/>
    </xf>
    <xf numFmtId="0" fontId="7" fillId="0" borderId="15" xfId="1" applyFont="1" applyFill="1" applyBorder="1" applyAlignment="1" applyProtection="1">
      <alignment vertical="center" wrapText="1"/>
      <protection locked="0"/>
    </xf>
    <xf numFmtId="176" fontId="7" fillId="2" borderId="5" xfId="1" applyNumberFormat="1" applyFont="1" applyFill="1" applyBorder="1" applyAlignment="1" applyProtection="1">
      <alignment horizontal="center" vertical="center" shrinkToFit="1"/>
      <protection locked="0"/>
    </xf>
    <xf numFmtId="176" fontId="7" fillId="2" borderId="1" xfId="1" applyNumberFormat="1" applyFont="1" applyFill="1" applyBorder="1" applyAlignment="1" applyProtection="1">
      <alignment horizontal="center" vertical="center" shrinkToFit="1"/>
      <protection locked="0"/>
    </xf>
    <xf numFmtId="176" fontId="7" fillId="0" borderId="11" xfId="1" applyNumberFormat="1" applyFont="1" applyFill="1" applyBorder="1" applyAlignment="1" applyProtection="1">
      <alignment horizontal="center" vertical="center" wrapText="1"/>
    </xf>
    <xf numFmtId="176" fontId="8" fillId="0" borderId="12" xfId="1" applyNumberFormat="1" applyFont="1" applyFill="1" applyBorder="1" applyAlignment="1" applyProtection="1">
      <alignment horizontal="center" vertical="center" wrapText="1"/>
    </xf>
    <xf numFmtId="176" fontId="9" fillId="0" borderId="5" xfId="1" applyNumberFormat="1" applyFont="1" applyFill="1" applyBorder="1" applyAlignment="1" applyProtection="1">
      <alignment horizontal="center" vertical="center" shrinkToFit="1"/>
    </xf>
    <xf numFmtId="176" fontId="9" fillId="0" borderId="1" xfId="1" applyNumberFormat="1" applyFont="1" applyFill="1" applyBorder="1" applyAlignment="1" applyProtection="1">
      <alignment horizontal="center" vertical="center" shrinkToFit="1"/>
    </xf>
    <xf numFmtId="176" fontId="9" fillId="0" borderId="16" xfId="1" applyNumberFormat="1" applyFont="1" applyFill="1" applyBorder="1" applyAlignment="1" applyProtection="1">
      <alignment horizontal="center" vertical="center" wrapText="1"/>
    </xf>
    <xf numFmtId="176" fontId="9" fillId="0" borderId="17" xfId="1" applyNumberFormat="1" applyFont="1" applyFill="1" applyBorder="1" applyAlignment="1" applyProtection="1">
      <alignment horizontal="center" vertical="center" wrapText="1"/>
    </xf>
    <xf numFmtId="0" fontId="7" fillId="0" borderId="7" xfId="1" applyFont="1" applyFill="1" applyBorder="1" applyAlignment="1" applyProtection="1">
      <alignment horizontal="center" vertical="top" wrapText="1"/>
      <protection locked="0"/>
    </xf>
    <xf numFmtId="176" fontId="9" fillId="0" borderId="7" xfId="1" applyNumberFormat="1" applyFont="1" applyFill="1" applyBorder="1" applyAlignment="1" applyProtection="1">
      <alignment horizontal="center" vertical="center" shrinkToFit="1"/>
      <protection locked="0"/>
    </xf>
    <xf numFmtId="176" fontId="9" fillId="0" borderId="8" xfId="1" applyNumberFormat="1" applyFont="1" applyFill="1" applyBorder="1" applyAlignment="1" applyProtection="1">
      <alignment horizontal="center" vertical="center" shrinkToFit="1"/>
      <protection locked="0"/>
    </xf>
    <xf numFmtId="176" fontId="9" fillId="0" borderId="19" xfId="1" applyNumberFormat="1" applyFont="1" applyFill="1" applyBorder="1" applyAlignment="1" applyProtection="1">
      <alignment horizontal="center" vertical="center" wrapText="1"/>
    </xf>
    <xf numFmtId="176" fontId="9" fillId="0" borderId="20" xfId="1" applyNumberFormat="1" applyFont="1" applyFill="1" applyBorder="1" applyAlignment="1" applyProtection="1">
      <alignment horizontal="center" vertical="center" wrapText="1"/>
    </xf>
    <xf numFmtId="0" fontId="7" fillId="0" borderId="0" xfId="1" applyFont="1" applyFill="1" applyBorder="1" applyAlignment="1" applyProtection="1">
      <alignment horizontal="left" vertical="top" wrapText="1"/>
      <protection locked="0"/>
    </xf>
    <xf numFmtId="0" fontId="8" fillId="0" borderId="0" xfId="1" applyFont="1" applyFill="1" applyAlignment="1" applyProtection="1">
      <alignment wrapText="1"/>
      <protection locked="0"/>
    </xf>
    <xf numFmtId="0" fontId="7" fillId="2" borderId="5" xfId="1" applyFont="1" applyFill="1" applyBorder="1" applyAlignment="1" applyProtection="1">
      <alignment horizontal="center" vertical="center" wrapText="1"/>
      <protection locked="0"/>
    </xf>
    <xf numFmtId="0" fontId="7" fillId="2" borderId="1" xfId="1" applyFont="1" applyFill="1" applyBorder="1" applyAlignment="1" applyProtection="1">
      <alignment horizontal="center" vertical="center" wrapText="1"/>
      <protection locked="0"/>
    </xf>
    <xf numFmtId="0" fontId="7" fillId="0" borderId="9" xfId="1" applyFont="1" applyFill="1" applyBorder="1" applyAlignment="1" applyProtection="1">
      <alignment horizontal="center" vertical="center" wrapText="1"/>
      <protection locked="0"/>
    </xf>
    <xf numFmtId="0" fontId="8" fillId="0" borderId="10" xfId="1" applyFont="1" applyFill="1" applyBorder="1" applyAlignment="1" applyProtection="1">
      <alignment horizontal="center" vertical="center" wrapText="1"/>
      <protection locked="0"/>
    </xf>
    <xf numFmtId="176" fontId="7" fillId="0" borderId="11" xfId="1" applyNumberFormat="1" applyFont="1" applyFill="1" applyBorder="1" applyAlignment="1" applyProtection="1">
      <alignment horizontal="center" vertical="center" wrapText="1"/>
      <protection locked="0"/>
    </xf>
    <xf numFmtId="0" fontId="8" fillId="0" borderId="12" xfId="1" applyFont="1" applyFill="1" applyBorder="1" applyAlignment="1" applyProtection="1">
      <alignment horizontal="center" vertical="center" wrapText="1"/>
      <protection locked="0"/>
    </xf>
    <xf numFmtId="0" fontId="7" fillId="0" borderId="5" xfId="1" applyFont="1" applyFill="1" applyBorder="1" applyAlignment="1" applyProtection="1">
      <alignment horizontal="center" vertical="center" shrinkToFit="1"/>
    </xf>
    <xf numFmtId="176" fontId="5" fillId="0" borderId="21" xfId="1" applyNumberFormat="1" applyFont="1" applyFill="1" applyBorder="1" applyAlignment="1" applyProtection="1">
      <alignment horizontal="center" vertical="center" wrapText="1"/>
    </xf>
    <xf numFmtId="176" fontId="5" fillId="0" borderId="22" xfId="1" applyNumberFormat="1" applyFont="1" applyFill="1" applyBorder="1" applyAlignment="1" applyProtection="1">
      <alignment horizontal="center" vertical="center" wrapText="1"/>
    </xf>
    <xf numFmtId="0" fontId="7" fillId="0" borderId="2" xfId="1" applyFont="1" applyFill="1" applyBorder="1" applyAlignment="1" applyProtection="1">
      <alignment horizontal="center" vertical="top" wrapText="1"/>
      <protection locked="0"/>
    </xf>
    <xf numFmtId="0" fontId="7" fillId="0" borderId="2" xfId="1" applyFont="1" applyFill="1" applyBorder="1" applyAlignment="1" applyProtection="1">
      <alignment horizontal="justify" vertical="top" wrapText="1"/>
      <protection locked="0"/>
    </xf>
    <xf numFmtId="0" fontId="7" fillId="0" borderId="0" xfId="1" applyFont="1" applyFill="1" applyBorder="1" applyAlignment="1" applyProtection="1">
      <alignment horizontal="justify" vertical="top" wrapText="1"/>
      <protection locked="0"/>
    </xf>
    <xf numFmtId="0" fontId="8" fillId="0" borderId="0" xfId="1" applyFont="1" applyFill="1" applyBorder="1" applyAlignment="1" applyProtection="1">
      <alignment wrapText="1"/>
      <protection locked="0"/>
    </xf>
    <xf numFmtId="0" fontId="7" fillId="0" borderId="5" xfId="1" applyFont="1" applyFill="1" applyBorder="1" applyAlignment="1" applyProtection="1">
      <alignment horizontal="center" vertical="center" wrapText="1"/>
    </xf>
    <xf numFmtId="0" fontId="7" fillId="0" borderId="0" xfId="1" applyFont="1" applyFill="1" applyBorder="1" applyAlignment="1" applyProtection="1">
      <alignment horizontal="center" vertical="center" wrapText="1"/>
      <protection locked="0"/>
    </xf>
    <xf numFmtId="0" fontId="7" fillId="0" borderId="7" xfId="1" applyFont="1" applyFill="1" applyBorder="1" applyAlignment="1" applyProtection="1">
      <alignment horizontal="justify" vertical="top" wrapText="1"/>
      <protection locked="0"/>
    </xf>
    <xf numFmtId="0" fontId="5" fillId="0" borderId="0" xfId="1" applyFont="1" applyFill="1" applyAlignment="1" applyProtection="1">
      <alignment horizontal="left" vertical="center"/>
      <protection locked="0"/>
    </xf>
    <xf numFmtId="0" fontId="5" fillId="0" borderId="5" xfId="1" applyFont="1" applyFill="1" applyBorder="1" applyAlignment="1" applyProtection="1">
      <alignment horizontal="center"/>
      <protection locked="0"/>
    </xf>
    <xf numFmtId="0" fontId="5" fillId="2" borderId="5" xfId="1" applyFont="1" applyFill="1" applyBorder="1" applyAlignment="1" applyProtection="1">
      <alignment horizontal="center"/>
      <protection locked="0"/>
    </xf>
    <xf numFmtId="0" fontId="5" fillId="0" borderId="5" xfId="1" applyFont="1" applyFill="1" applyBorder="1" applyAlignment="1" applyProtection="1">
      <alignment horizontal="left"/>
      <protection locked="0"/>
    </xf>
    <xf numFmtId="0" fontId="5" fillId="0" borderId="1" xfId="1" applyFont="1" applyFill="1" applyBorder="1" applyAlignment="1" applyProtection="1">
      <alignment horizontal="center"/>
      <protection locked="0"/>
    </xf>
    <xf numFmtId="0" fontId="5" fillId="0" borderId="2" xfId="1" applyFont="1" applyFill="1" applyBorder="1" applyAlignment="1" applyProtection="1">
      <alignment horizontal="center"/>
      <protection locked="0"/>
    </xf>
    <xf numFmtId="0" fontId="5" fillId="0" borderId="3" xfId="1" applyFont="1" applyFill="1" applyBorder="1" applyAlignment="1" applyProtection="1">
      <alignment horizontal="center"/>
      <protection locked="0"/>
    </xf>
    <xf numFmtId="0" fontId="5" fillId="2" borderId="1" xfId="1" applyFont="1" applyFill="1" applyBorder="1" applyAlignment="1" applyProtection="1">
      <alignment horizontal="center"/>
      <protection locked="0"/>
    </xf>
    <xf numFmtId="0" fontId="5" fillId="2" borderId="2" xfId="1" applyFont="1" applyFill="1" applyBorder="1" applyAlignment="1" applyProtection="1">
      <alignment horizontal="center"/>
      <protection locked="0"/>
    </xf>
    <xf numFmtId="0" fontId="5" fillId="2" borderId="3" xfId="1" applyFont="1" applyFill="1" applyBorder="1" applyAlignment="1" applyProtection="1">
      <alignment horizontal="center"/>
      <protection locked="0"/>
    </xf>
    <xf numFmtId="0" fontId="7" fillId="0" borderId="1" xfId="1" applyFont="1" applyFill="1" applyBorder="1" applyAlignment="1" applyProtection="1">
      <alignment horizontal="center" vertical="top" wrapText="1"/>
      <protection locked="0"/>
    </xf>
    <xf numFmtId="0" fontId="7" fillId="0" borderId="2" xfId="1" applyFont="1" applyFill="1" applyBorder="1" applyAlignment="1" applyProtection="1">
      <alignment horizontal="center" vertical="top" wrapText="1"/>
      <protection locked="0"/>
    </xf>
    <xf numFmtId="0" fontId="7" fillId="0" borderId="3" xfId="1" applyFont="1" applyFill="1" applyBorder="1" applyAlignment="1" applyProtection="1">
      <alignment horizontal="center" vertical="top" wrapText="1"/>
      <protection locked="0"/>
    </xf>
    <xf numFmtId="0" fontId="7" fillId="0" borderId="1" xfId="1" applyFont="1" applyFill="1" applyBorder="1" applyAlignment="1" applyProtection="1">
      <alignment horizontal="center" vertical="center"/>
      <protection locked="0"/>
    </xf>
    <xf numFmtId="0" fontId="7" fillId="0" borderId="2" xfId="1" applyFont="1" applyFill="1" applyBorder="1" applyAlignment="1" applyProtection="1">
      <alignment horizontal="center" vertical="center"/>
      <protection locked="0"/>
    </xf>
    <xf numFmtId="0" fontId="7" fillId="0" borderId="3" xfId="1" applyFont="1" applyFill="1" applyBorder="1" applyAlignment="1" applyProtection="1">
      <alignment horizontal="center" vertical="center"/>
      <protection locked="0"/>
    </xf>
    <xf numFmtId="0" fontId="7" fillId="0" borderId="5" xfId="1" applyFont="1" applyFill="1" applyBorder="1" applyAlignment="1" applyProtection="1">
      <alignment horizontal="center" vertical="center"/>
      <protection locked="0"/>
    </xf>
    <xf numFmtId="0" fontId="7" fillId="0" borderId="1" xfId="1" applyFont="1" applyFill="1" applyBorder="1" applyAlignment="1" applyProtection="1">
      <alignment horizontal="center" vertical="center" shrinkToFit="1"/>
      <protection locked="0"/>
    </xf>
    <xf numFmtId="0" fontId="7" fillId="0" borderId="2" xfId="1" applyFont="1" applyFill="1" applyBorder="1" applyAlignment="1" applyProtection="1">
      <alignment horizontal="center" vertical="center" shrinkToFit="1"/>
      <protection locked="0"/>
    </xf>
    <xf numFmtId="0" fontId="7" fillId="0" borderId="3" xfId="1" applyFont="1" applyFill="1" applyBorder="1" applyAlignment="1" applyProtection="1">
      <alignment horizontal="center" vertical="center" shrinkToFit="1"/>
      <protection locked="0"/>
    </xf>
    <xf numFmtId="0" fontId="7" fillId="0" borderId="5" xfId="1" applyFont="1" applyFill="1" applyBorder="1" applyAlignment="1" applyProtection="1">
      <alignment horizontal="center" vertical="center" wrapText="1"/>
      <protection locked="0"/>
    </xf>
    <xf numFmtId="176" fontId="9" fillId="0" borderId="7" xfId="1" applyNumberFormat="1" applyFont="1" applyFill="1" applyBorder="1" applyAlignment="1" applyProtection="1">
      <alignment horizontal="right" vertical="center" shrinkToFit="1"/>
      <protection locked="0"/>
    </xf>
    <xf numFmtId="176" fontId="9" fillId="0" borderId="18" xfId="1" applyNumberFormat="1" applyFont="1" applyFill="1" applyBorder="1" applyAlignment="1" applyProtection="1">
      <alignment horizontal="right" vertical="center" shrinkToFit="1"/>
      <protection locked="0"/>
    </xf>
    <xf numFmtId="0" fontId="7" fillId="0" borderId="14" xfId="1" applyFont="1" applyFill="1" applyBorder="1" applyAlignment="1" applyProtection="1">
      <alignment horizontal="left" vertical="top" wrapText="1"/>
      <protection locked="0"/>
    </xf>
    <xf numFmtId="0" fontId="7" fillId="0" borderId="1" xfId="1" applyFont="1" applyFill="1" applyBorder="1" applyAlignment="1" applyProtection="1">
      <alignment horizontal="center" vertical="center" wrapText="1"/>
    </xf>
    <xf numFmtId="0" fontId="7" fillId="0" borderId="2" xfId="1" applyFont="1" applyFill="1" applyBorder="1" applyAlignment="1" applyProtection="1">
      <alignment horizontal="center" vertical="center" wrapText="1"/>
    </xf>
    <xf numFmtId="0" fontId="7" fillId="0" borderId="3" xfId="1" applyFont="1" applyFill="1" applyBorder="1" applyAlignment="1" applyProtection="1">
      <alignment horizontal="center" vertical="center" wrapText="1"/>
    </xf>
    <xf numFmtId="0" fontId="5" fillId="0" borderId="1" xfId="1" applyFont="1" applyFill="1" applyBorder="1" applyAlignment="1" applyProtection="1">
      <alignment horizontal="center" vertical="center"/>
    </xf>
    <xf numFmtId="0" fontId="5" fillId="0" borderId="2" xfId="1" applyFont="1" applyFill="1" applyBorder="1" applyAlignment="1" applyProtection="1">
      <alignment horizontal="center" vertical="center"/>
    </xf>
    <xf numFmtId="0" fontId="5" fillId="0" borderId="3" xfId="1" applyFont="1" applyFill="1" applyBorder="1" applyAlignment="1" applyProtection="1">
      <alignment horizontal="center" vertical="center"/>
    </xf>
    <xf numFmtId="0" fontId="8" fillId="0" borderId="5" xfId="1" applyFont="1" applyFill="1" applyBorder="1" applyAlignment="1" applyProtection="1">
      <alignment horizontal="center" vertical="top" wrapText="1"/>
      <protection locked="0"/>
    </xf>
    <xf numFmtId="0" fontId="7" fillId="0" borderId="1" xfId="1" applyFont="1" applyFill="1" applyBorder="1" applyAlignment="1" applyProtection="1">
      <alignment horizontal="center" vertical="center" wrapText="1"/>
      <protection locked="0"/>
    </xf>
    <xf numFmtId="0" fontId="7" fillId="0" borderId="2" xfId="1" applyFont="1" applyFill="1" applyBorder="1" applyAlignment="1" applyProtection="1">
      <alignment horizontal="center" vertical="center" wrapText="1"/>
      <protection locked="0"/>
    </xf>
    <xf numFmtId="0" fontId="7" fillId="0" borderId="3" xfId="1" applyFont="1" applyFill="1" applyBorder="1" applyAlignment="1" applyProtection="1">
      <alignment horizontal="center" vertical="center" wrapText="1"/>
      <protection locked="0"/>
    </xf>
  </cellXfs>
  <cellStyles count="2">
    <cellStyle name="標準" xfId="0" builtinId="0"/>
    <cellStyle name="標準 9"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O51"/>
  <sheetViews>
    <sheetView showGridLines="0" tabSelected="1" view="pageBreakPreview" zoomScaleNormal="100" workbookViewId="0">
      <selection activeCell="E18" sqref="E18:J19"/>
    </sheetView>
  </sheetViews>
  <sheetFormatPr defaultRowHeight="13.5"/>
  <cols>
    <col min="1" max="1" width="1.5" style="2" customWidth="1"/>
    <col min="2" max="2" width="9.25" style="2" customWidth="1"/>
    <col min="3" max="3" width="7.125" style="2" customWidth="1"/>
    <col min="4" max="4" width="9.375" style="2" customWidth="1"/>
    <col min="5" max="35" width="3.625" style="2" customWidth="1"/>
    <col min="36" max="36" width="9.5" style="2" customWidth="1"/>
    <col min="37" max="37" width="10.125" style="2" customWidth="1"/>
    <col min="38" max="39" width="9" style="2"/>
    <col min="40" max="40" width="12" style="2" bestFit="1" customWidth="1"/>
    <col min="41" max="16384" width="9" style="2"/>
  </cols>
  <sheetData>
    <row r="1" spans="2:41" ht="14.25">
      <c r="B1" s="1" t="s">
        <v>46</v>
      </c>
      <c r="R1" s="3"/>
    </row>
    <row r="2" spans="2:41" ht="28.5" customHeight="1">
      <c r="B2" s="4" t="s">
        <v>0</v>
      </c>
      <c r="C2" s="5"/>
      <c r="D2" s="5"/>
      <c r="E2" s="5"/>
      <c r="F2" s="5"/>
      <c r="G2" s="5"/>
      <c r="H2" s="5"/>
      <c r="I2" s="5"/>
      <c r="R2" s="3"/>
    </row>
    <row r="3" spans="2:41" ht="18" customHeight="1">
      <c r="B3" s="6"/>
      <c r="E3" s="67" t="s">
        <v>1</v>
      </c>
      <c r="F3" s="68"/>
      <c r="G3" s="68"/>
      <c r="H3" s="68"/>
      <c r="I3" s="68"/>
      <c r="J3" s="68"/>
      <c r="K3" s="68"/>
      <c r="L3" s="68"/>
      <c r="M3" s="68"/>
      <c r="N3" s="68"/>
      <c r="O3" s="68"/>
      <c r="P3" s="68"/>
      <c r="Q3" s="69"/>
      <c r="R3" s="7"/>
      <c r="S3" s="3"/>
      <c r="T3" s="3"/>
      <c r="U3" s="3"/>
      <c r="V3" s="3"/>
    </row>
    <row r="4" spans="2:41" ht="18" customHeight="1">
      <c r="B4" s="8"/>
      <c r="E4" s="9" t="s">
        <v>2</v>
      </c>
      <c r="F4" s="9"/>
      <c r="G4" s="9"/>
      <c r="H4" s="70"/>
      <c r="I4" s="71"/>
      <c r="J4" s="71"/>
      <c r="K4" s="71"/>
      <c r="L4" s="71"/>
      <c r="M4" s="71"/>
      <c r="N4" s="71"/>
      <c r="O4" s="71"/>
      <c r="P4" s="71"/>
      <c r="Q4" s="72"/>
      <c r="R4" s="7"/>
      <c r="S4" s="3"/>
      <c r="T4" s="3"/>
      <c r="U4" s="3"/>
      <c r="V4" s="10"/>
    </row>
    <row r="5" spans="2:41" ht="18" customHeight="1">
      <c r="E5" s="67" t="s">
        <v>3</v>
      </c>
      <c r="F5" s="68"/>
      <c r="G5" s="69"/>
      <c r="H5" s="70"/>
      <c r="I5" s="71"/>
      <c r="J5" s="72"/>
      <c r="K5" s="9" t="s">
        <v>4</v>
      </c>
      <c r="L5" s="70"/>
      <c r="M5" s="72"/>
      <c r="N5" s="9" t="s">
        <v>5</v>
      </c>
      <c r="O5" s="9"/>
      <c r="P5" s="9"/>
      <c r="Q5" s="9"/>
      <c r="R5" s="7" t="s">
        <v>6</v>
      </c>
      <c r="S5" s="3" t="s">
        <v>7</v>
      </c>
      <c r="T5" s="3"/>
      <c r="U5" s="3"/>
      <c r="V5" s="3"/>
      <c r="W5" s="3"/>
      <c r="Y5" s="3"/>
      <c r="Z5" s="3"/>
      <c r="AA5" s="3"/>
      <c r="AB5" s="3"/>
      <c r="AC5" s="3"/>
      <c r="AN5" s="11" t="e">
        <f>DATE(H5,L5,1)</f>
        <v>#NUM!</v>
      </c>
    </row>
    <row r="6" spans="2:41" ht="18" customHeight="1">
      <c r="E6" s="64" t="s">
        <v>8</v>
      </c>
      <c r="F6" s="64"/>
      <c r="G6" s="64"/>
      <c r="H6" s="64"/>
      <c r="I6" s="64"/>
      <c r="J6" s="64"/>
      <c r="K6" s="65"/>
      <c r="L6" s="65"/>
      <c r="M6" s="65"/>
      <c r="N6" s="66" t="s">
        <v>9</v>
      </c>
      <c r="O6" s="66"/>
      <c r="P6" s="66"/>
      <c r="Q6" s="66"/>
      <c r="R6" s="3" t="s">
        <v>10</v>
      </c>
      <c r="S6" s="3"/>
      <c r="T6" s="3"/>
      <c r="U6" s="3"/>
      <c r="V6" s="3"/>
      <c r="W6" s="3"/>
      <c r="Y6" s="3"/>
      <c r="Z6" s="3"/>
      <c r="AA6" s="3"/>
      <c r="AB6" s="3"/>
      <c r="AC6" s="3"/>
      <c r="AN6" s="12"/>
    </row>
    <row r="7" spans="2:41" ht="14.25" customHeight="1" thickBot="1">
      <c r="B7" s="8"/>
      <c r="AN7" s="13" t="e">
        <f>DAY(EOMONTH(AN5,"0"))</f>
        <v>#NUM!</v>
      </c>
    </row>
    <row r="8" spans="2:41" s="19" customFormat="1" ht="18" customHeight="1">
      <c r="B8" s="14"/>
      <c r="C8" s="15"/>
      <c r="D8" s="16"/>
      <c r="E8" s="76" t="s">
        <v>11</v>
      </c>
      <c r="F8" s="77"/>
      <c r="G8" s="77"/>
      <c r="H8" s="77"/>
      <c r="I8" s="77"/>
      <c r="J8" s="77"/>
      <c r="K8" s="78"/>
      <c r="L8" s="76" t="s">
        <v>12</v>
      </c>
      <c r="M8" s="77"/>
      <c r="N8" s="77"/>
      <c r="O8" s="77"/>
      <c r="P8" s="77"/>
      <c r="Q8" s="77"/>
      <c r="R8" s="78"/>
      <c r="S8" s="76" t="s">
        <v>13</v>
      </c>
      <c r="T8" s="77"/>
      <c r="U8" s="77"/>
      <c r="V8" s="77"/>
      <c r="W8" s="77"/>
      <c r="X8" s="77"/>
      <c r="Y8" s="78"/>
      <c r="Z8" s="79" t="s">
        <v>14</v>
      </c>
      <c r="AA8" s="79"/>
      <c r="AB8" s="79"/>
      <c r="AC8" s="79"/>
      <c r="AD8" s="79"/>
      <c r="AE8" s="79"/>
      <c r="AF8" s="79"/>
      <c r="AG8" s="76" t="s">
        <v>15</v>
      </c>
      <c r="AH8" s="77"/>
      <c r="AI8" s="77"/>
      <c r="AJ8" s="17" t="s">
        <v>16</v>
      </c>
      <c r="AK8" s="18" t="s">
        <v>17</v>
      </c>
    </row>
    <row r="9" spans="2:41" s="19" customFormat="1" ht="18" customHeight="1">
      <c r="B9" s="20"/>
      <c r="C9" s="21"/>
      <c r="D9" s="22" t="s">
        <v>18</v>
      </c>
      <c r="E9" s="23">
        <v>1</v>
      </c>
      <c r="F9" s="23">
        <v>2</v>
      </c>
      <c r="G9" s="23">
        <v>3</v>
      </c>
      <c r="H9" s="23">
        <v>4</v>
      </c>
      <c r="I9" s="23">
        <v>5</v>
      </c>
      <c r="J9" s="23">
        <v>6</v>
      </c>
      <c r="K9" s="23">
        <v>7</v>
      </c>
      <c r="L9" s="23">
        <v>8</v>
      </c>
      <c r="M9" s="23">
        <v>9</v>
      </c>
      <c r="N9" s="23">
        <v>10</v>
      </c>
      <c r="O9" s="23">
        <v>11</v>
      </c>
      <c r="P9" s="23">
        <v>12</v>
      </c>
      <c r="Q9" s="23">
        <v>13</v>
      </c>
      <c r="R9" s="23">
        <v>14</v>
      </c>
      <c r="S9" s="23">
        <v>15</v>
      </c>
      <c r="T9" s="23">
        <v>16</v>
      </c>
      <c r="U9" s="23">
        <v>17</v>
      </c>
      <c r="V9" s="23">
        <v>18</v>
      </c>
      <c r="W9" s="23">
        <v>19</v>
      </c>
      <c r="X9" s="23">
        <v>20</v>
      </c>
      <c r="Y9" s="23">
        <v>21</v>
      </c>
      <c r="Z9" s="23">
        <v>22</v>
      </c>
      <c r="AA9" s="23">
        <v>23</v>
      </c>
      <c r="AB9" s="23">
        <v>24</v>
      </c>
      <c r="AC9" s="23">
        <v>25</v>
      </c>
      <c r="AD9" s="23">
        <v>26</v>
      </c>
      <c r="AE9" s="23">
        <v>27</v>
      </c>
      <c r="AF9" s="24">
        <v>28</v>
      </c>
      <c r="AG9" s="25" t="str">
        <f>IFERROR(IF($AN$7&gt;=29,29,"-"),"-")</f>
        <v>-</v>
      </c>
      <c r="AH9" s="25" t="str">
        <f>IFERROR(IF($AN$7&gt;=30,30,"-"),"-")</f>
        <v>-</v>
      </c>
      <c r="AI9" s="26" t="str">
        <f>IFERROR(IF($AN$7&gt;=31,31,"-"),"-")</f>
        <v>-</v>
      </c>
      <c r="AJ9" s="27" t="s">
        <v>19</v>
      </c>
      <c r="AK9" s="28" t="s">
        <v>20</v>
      </c>
    </row>
    <row r="10" spans="2:41" s="19" customFormat="1" ht="18" customHeight="1">
      <c r="B10" s="20"/>
      <c r="C10" s="21"/>
      <c r="D10" s="22" t="s">
        <v>21</v>
      </c>
      <c r="E10" s="25" t="str">
        <f t="shared" ref="E10:AI10" si="0">IFERROR(VLOOKUP(E11,$AN$10:$AO$18,2,FALSE),"-")</f>
        <v>-</v>
      </c>
      <c r="F10" s="25" t="str">
        <f t="shared" si="0"/>
        <v>-</v>
      </c>
      <c r="G10" s="25" t="str">
        <f t="shared" si="0"/>
        <v>-</v>
      </c>
      <c r="H10" s="25" t="str">
        <f t="shared" si="0"/>
        <v>-</v>
      </c>
      <c r="I10" s="25" t="str">
        <f t="shared" si="0"/>
        <v>-</v>
      </c>
      <c r="J10" s="25" t="str">
        <f t="shared" si="0"/>
        <v>-</v>
      </c>
      <c r="K10" s="25" t="str">
        <f t="shared" si="0"/>
        <v>-</v>
      </c>
      <c r="L10" s="25" t="str">
        <f t="shared" si="0"/>
        <v>-</v>
      </c>
      <c r="M10" s="25" t="str">
        <f t="shared" si="0"/>
        <v>-</v>
      </c>
      <c r="N10" s="25" t="str">
        <f t="shared" si="0"/>
        <v>-</v>
      </c>
      <c r="O10" s="25" t="str">
        <f t="shared" si="0"/>
        <v>-</v>
      </c>
      <c r="P10" s="25" t="str">
        <f t="shared" si="0"/>
        <v>-</v>
      </c>
      <c r="Q10" s="25" t="str">
        <f t="shared" si="0"/>
        <v>-</v>
      </c>
      <c r="R10" s="25" t="str">
        <f t="shared" si="0"/>
        <v>-</v>
      </c>
      <c r="S10" s="25" t="str">
        <f t="shared" si="0"/>
        <v>-</v>
      </c>
      <c r="T10" s="25" t="str">
        <f t="shared" si="0"/>
        <v>-</v>
      </c>
      <c r="U10" s="25" t="str">
        <f t="shared" si="0"/>
        <v>-</v>
      </c>
      <c r="V10" s="25" t="str">
        <f t="shared" si="0"/>
        <v>-</v>
      </c>
      <c r="W10" s="25" t="str">
        <f t="shared" si="0"/>
        <v>-</v>
      </c>
      <c r="X10" s="25" t="str">
        <f t="shared" si="0"/>
        <v>-</v>
      </c>
      <c r="Y10" s="25" t="str">
        <f t="shared" si="0"/>
        <v>-</v>
      </c>
      <c r="Z10" s="25" t="str">
        <f t="shared" si="0"/>
        <v>-</v>
      </c>
      <c r="AA10" s="25" t="str">
        <f t="shared" si="0"/>
        <v>-</v>
      </c>
      <c r="AB10" s="25" t="str">
        <f t="shared" si="0"/>
        <v>-</v>
      </c>
      <c r="AC10" s="25" t="str">
        <f t="shared" si="0"/>
        <v>-</v>
      </c>
      <c r="AD10" s="25" t="str">
        <f t="shared" si="0"/>
        <v>-</v>
      </c>
      <c r="AE10" s="25" t="str">
        <f t="shared" si="0"/>
        <v>-</v>
      </c>
      <c r="AF10" s="25" t="str">
        <f t="shared" si="0"/>
        <v>-</v>
      </c>
      <c r="AG10" s="25" t="str">
        <f t="shared" si="0"/>
        <v>-</v>
      </c>
      <c r="AH10" s="25" t="str">
        <f t="shared" si="0"/>
        <v>-</v>
      </c>
      <c r="AI10" s="26" t="str">
        <f t="shared" si="0"/>
        <v>-</v>
      </c>
      <c r="AJ10" s="27" t="s">
        <v>22</v>
      </c>
      <c r="AK10" s="28" t="s">
        <v>23</v>
      </c>
      <c r="AN10" s="19">
        <v>1</v>
      </c>
      <c r="AO10" s="19" t="s">
        <v>24</v>
      </c>
    </row>
    <row r="11" spans="2:41" s="19" customFormat="1" ht="18" hidden="1" customHeight="1">
      <c r="B11" s="29"/>
      <c r="C11" s="30"/>
      <c r="D11" s="31"/>
      <c r="E11" s="25" t="str">
        <f>IFERROR(WEEKDAY(DATE($H$5,$L$5,E9)),"-")</f>
        <v>-</v>
      </c>
      <c r="F11" s="25" t="str">
        <f t="shared" ref="F11:AI11" si="1">IFERROR(WEEKDAY(DATE($H$5,$L$5,F9)),"-")</f>
        <v>-</v>
      </c>
      <c r="G11" s="25" t="str">
        <f t="shared" si="1"/>
        <v>-</v>
      </c>
      <c r="H11" s="25" t="str">
        <f t="shared" si="1"/>
        <v>-</v>
      </c>
      <c r="I11" s="25" t="str">
        <f t="shared" si="1"/>
        <v>-</v>
      </c>
      <c r="J11" s="25" t="str">
        <f t="shared" si="1"/>
        <v>-</v>
      </c>
      <c r="K11" s="25" t="str">
        <f t="shared" si="1"/>
        <v>-</v>
      </c>
      <c r="L11" s="25" t="str">
        <f t="shared" si="1"/>
        <v>-</v>
      </c>
      <c r="M11" s="25" t="str">
        <f t="shared" si="1"/>
        <v>-</v>
      </c>
      <c r="N11" s="25" t="str">
        <f t="shared" si="1"/>
        <v>-</v>
      </c>
      <c r="O11" s="25" t="str">
        <f t="shared" si="1"/>
        <v>-</v>
      </c>
      <c r="P11" s="25" t="str">
        <f t="shared" si="1"/>
        <v>-</v>
      </c>
      <c r="Q11" s="25" t="str">
        <f t="shared" si="1"/>
        <v>-</v>
      </c>
      <c r="R11" s="25" t="str">
        <f t="shared" si="1"/>
        <v>-</v>
      </c>
      <c r="S11" s="25" t="str">
        <f t="shared" si="1"/>
        <v>-</v>
      </c>
      <c r="T11" s="25" t="str">
        <f t="shared" si="1"/>
        <v>-</v>
      </c>
      <c r="U11" s="25" t="str">
        <f t="shared" si="1"/>
        <v>-</v>
      </c>
      <c r="V11" s="25" t="str">
        <f t="shared" si="1"/>
        <v>-</v>
      </c>
      <c r="W11" s="25" t="str">
        <f t="shared" si="1"/>
        <v>-</v>
      </c>
      <c r="X11" s="25" t="str">
        <f t="shared" si="1"/>
        <v>-</v>
      </c>
      <c r="Y11" s="25" t="str">
        <f t="shared" si="1"/>
        <v>-</v>
      </c>
      <c r="Z11" s="25" t="str">
        <f t="shared" si="1"/>
        <v>-</v>
      </c>
      <c r="AA11" s="25" t="str">
        <f t="shared" si="1"/>
        <v>-</v>
      </c>
      <c r="AB11" s="25" t="str">
        <f t="shared" si="1"/>
        <v>-</v>
      </c>
      <c r="AC11" s="25" t="str">
        <f t="shared" si="1"/>
        <v>-</v>
      </c>
      <c r="AD11" s="25" t="str">
        <f t="shared" si="1"/>
        <v>-</v>
      </c>
      <c r="AE11" s="25" t="str">
        <f t="shared" si="1"/>
        <v>-</v>
      </c>
      <c r="AF11" s="25" t="str">
        <f t="shared" si="1"/>
        <v>-</v>
      </c>
      <c r="AG11" s="25" t="str">
        <f t="shared" si="1"/>
        <v>-</v>
      </c>
      <c r="AH11" s="25" t="str">
        <f t="shared" si="1"/>
        <v>-</v>
      </c>
      <c r="AI11" s="26" t="str">
        <f t="shared" si="1"/>
        <v>-</v>
      </c>
      <c r="AJ11" s="27"/>
      <c r="AK11" s="28" t="s">
        <v>25</v>
      </c>
      <c r="AN11" s="19">
        <v>2</v>
      </c>
      <c r="AO11" s="19" t="s">
        <v>26</v>
      </c>
    </row>
    <row r="12" spans="2:41" ht="18" customHeight="1">
      <c r="B12" s="83" t="s">
        <v>27</v>
      </c>
      <c r="C12" s="83"/>
      <c r="D12" s="83"/>
      <c r="E12" s="32"/>
      <c r="F12" s="32"/>
      <c r="G12" s="32"/>
      <c r="H12" s="32"/>
      <c r="I12" s="32"/>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3"/>
      <c r="AJ12" s="34">
        <f>SUM(E12:AF12)</f>
        <v>0</v>
      </c>
      <c r="AK12" s="35">
        <f>SUM(E12:AI12)</f>
        <v>0</v>
      </c>
      <c r="AN12" s="2">
        <v>3</v>
      </c>
      <c r="AO12" s="19" t="s">
        <v>28</v>
      </c>
    </row>
    <row r="13" spans="2:41" ht="18" customHeight="1">
      <c r="B13" s="80" t="s">
        <v>29</v>
      </c>
      <c r="C13" s="81"/>
      <c r="D13" s="82"/>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3"/>
      <c r="AG13" s="32"/>
      <c r="AH13" s="32"/>
      <c r="AI13" s="33"/>
      <c r="AJ13" s="34">
        <f>SUM(E13:AF13)</f>
        <v>0</v>
      </c>
      <c r="AK13" s="35">
        <f>SUM(E13:AI13)</f>
        <v>0</v>
      </c>
      <c r="AO13" s="19"/>
    </row>
    <row r="14" spans="2:41" ht="18" customHeight="1">
      <c r="B14" s="83" t="s">
        <v>30</v>
      </c>
      <c r="C14" s="83"/>
      <c r="D14" s="83"/>
      <c r="E14" s="32"/>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3"/>
      <c r="AG14" s="32"/>
      <c r="AH14" s="32"/>
      <c r="AI14" s="33"/>
      <c r="AJ14" s="34">
        <f>SUM(E14:AI14)</f>
        <v>0</v>
      </c>
      <c r="AK14" s="35">
        <f>SUM(E14:AI14)</f>
        <v>0</v>
      </c>
      <c r="AN14" s="2">
        <v>4</v>
      </c>
      <c r="AO14" s="19" t="s">
        <v>31</v>
      </c>
    </row>
    <row r="15" spans="2:41" ht="18" customHeight="1">
      <c r="B15" s="73" t="s">
        <v>32</v>
      </c>
      <c r="C15" s="74"/>
      <c r="D15" s="75"/>
      <c r="E15" s="36">
        <f t="shared" ref="E15:AK15" si="2">SUM(E12:E14)</f>
        <v>0</v>
      </c>
      <c r="F15" s="36">
        <f t="shared" si="2"/>
        <v>0</v>
      </c>
      <c r="G15" s="36">
        <f t="shared" si="2"/>
        <v>0</v>
      </c>
      <c r="H15" s="36">
        <f t="shared" si="2"/>
        <v>0</v>
      </c>
      <c r="I15" s="36">
        <f t="shared" si="2"/>
        <v>0</v>
      </c>
      <c r="J15" s="36">
        <f t="shared" si="2"/>
        <v>0</v>
      </c>
      <c r="K15" s="36">
        <f t="shared" si="2"/>
        <v>0</v>
      </c>
      <c r="L15" s="36">
        <f t="shared" si="2"/>
        <v>0</v>
      </c>
      <c r="M15" s="36">
        <f t="shared" si="2"/>
        <v>0</v>
      </c>
      <c r="N15" s="36">
        <f t="shared" si="2"/>
        <v>0</v>
      </c>
      <c r="O15" s="36">
        <f t="shared" si="2"/>
        <v>0</v>
      </c>
      <c r="P15" s="36">
        <f t="shared" si="2"/>
        <v>0</v>
      </c>
      <c r="Q15" s="36">
        <f t="shared" si="2"/>
        <v>0</v>
      </c>
      <c r="R15" s="36">
        <f t="shared" si="2"/>
        <v>0</v>
      </c>
      <c r="S15" s="36">
        <f t="shared" si="2"/>
        <v>0</v>
      </c>
      <c r="T15" s="36">
        <f t="shared" si="2"/>
        <v>0</v>
      </c>
      <c r="U15" s="36">
        <f t="shared" si="2"/>
        <v>0</v>
      </c>
      <c r="V15" s="36">
        <f t="shared" si="2"/>
        <v>0</v>
      </c>
      <c r="W15" s="36">
        <f t="shared" si="2"/>
        <v>0</v>
      </c>
      <c r="X15" s="36">
        <f t="shared" si="2"/>
        <v>0</v>
      </c>
      <c r="Y15" s="36">
        <f t="shared" si="2"/>
        <v>0</v>
      </c>
      <c r="Z15" s="36">
        <f t="shared" si="2"/>
        <v>0</v>
      </c>
      <c r="AA15" s="36">
        <f t="shared" si="2"/>
        <v>0</v>
      </c>
      <c r="AB15" s="36">
        <f t="shared" si="2"/>
        <v>0</v>
      </c>
      <c r="AC15" s="36">
        <f t="shared" si="2"/>
        <v>0</v>
      </c>
      <c r="AD15" s="36">
        <f t="shared" si="2"/>
        <v>0</v>
      </c>
      <c r="AE15" s="36">
        <f t="shared" si="2"/>
        <v>0</v>
      </c>
      <c r="AF15" s="36">
        <f t="shared" si="2"/>
        <v>0</v>
      </c>
      <c r="AG15" s="36">
        <f t="shared" si="2"/>
        <v>0</v>
      </c>
      <c r="AH15" s="36">
        <f t="shared" si="2"/>
        <v>0</v>
      </c>
      <c r="AI15" s="37">
        <f t="shared" si="2"/>
        <v>0</v>
      </c>
      <c r="AJ15" s="38">
        <f>SUM(AJ12:AJ14)</f>
        <v>0</v>
      </c>
      <c r="AK15" s="39">
        <f t="shared" si="2"/>
        <v>0</v>
      </c>
      <c r="AN15" s="2">
        <v>5</v>
      </c>
      <c r="AO15" s="19" t="s">
        <v>33</v>
      </c>
    </row>
    <row r="16" spans="2:41" ht="18" customHeight="1" thickBot="1">
      <c r="B16" s="40"/>
      <c r="C16" s="40"/>
      <c r="D16" s="40"/>
      <c r="E16" s="41"/>
      <c r="F16" s="41"/>
      <c r="G16" s="41"/>
      <c r="H16" s="41"/>
      <c r="I16" s="41"/>
      <c r="J16" s="41"/>
      <c r="K16" s="41"/>
      <c r="L16" s="41"/>
      <c r="M16" s="41"/>
      <c r="N16" s="41"/>
      <c r="O16" s="41"/>
      <c r="P16" s="41"/>
      <c r="Q16" s="41"/>
      <c r="R16" s="41"/>
      <c r="S16" s="41"/>
      <c r="T16" s="41"/>
      <c r="U16" s="41"/>
      <c r="V16" s="41"/>
      <c r="W16" s="42"/>
      <c r="X16" s="41"/>
      <c r="Y16" s="41"/>
      <c r="Z16" s="41"/>
      <c r="AA16" s="41"/>
      <c r="AB16" s="41"/>
      <c r="AC16" s="84" t="s">
        <v>34</v>
      </c>
      <c r="AD16" s="84"/>
      <c r="AE16" s="84"/>
      <c r="AF16" s="84"/>
      <c r="AG16" s="84"/>
      <c r="AH16" s="84"/>
      <c r="AI16" s="85"/>
      <c r="AJ16" s="43">
        <f>AJ12+AJ14</f>
        <v>0</v>
      </c>
      <c r="AK16" s="44">
        <f>AK12+AK14</f>
        <v>0</v>
      </c>
      <c r="AO16" s="19"/>
    </row>
    <row r="17" spans="2:41" ht="18" customHeight="1" thickBot="1">
      <c r="B17" s="86" t="s">
        <v>35</v>
      </c>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45"/>
      <c r="AK17" s="46"/>
      <c r="AN17" s="2">
        <v>6</v>
      </c>
      <c r="AO17" s="19" t="s">
        <v>36</v>
      </c>
    </row>
    <row r="18" spans="2:41" ht="18" customHeight="1">
      <c r="B18" s="73" t="s">
        <v>37</v>
      </c>
      <c r="C18" s="74"/>
      <c r="D18" s="75"/>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8"/>
      <c r="AG18" s="48"/>
      <c r="AH18" s="48"/>
      <c r="AI18" s="48"/>
      <c r="AJ18" s="49" t="s">
        <v>16</v>
      </c>
      <c r="AK18" s="50" t="s">
        <v>17</v>
      </c>
      <c r="AN18" s="2">
        <v>7</v>
      </c>
      <c r="AO18" s="19" t="s">
        <v>38</v>
      </c>
    </row>
    <row r="19" spans="2:41" ht="18" customHeight="1">
      <c r="B19" s="73" t="s">
        <v>39</v>
      </c>
      <c r="C19" s="74"/>
      <c r="D19" s="75"/>
      <c r="E19" s="32"/>
      <c r="F19" s="32"/>
      <c r="G19" s="32"/>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51" t="s">
        <v>40</v>
      </c>
      <c r="AK19" s="52" t="s">
        <v>40</v>
      </c>
    </row>
    <row r="20" spans="2:41" ht="18" customHeight="1" thickBot="1">
      <c r="B20" s="93" t="s">
        <v>41</v>
      </c>
      <c r="C20" s="93"/>
      <c r="D20" s="93"/>
      <c r="E20" s="53">
        <f>(MAX((E18-15),0)/5+1)*E19</f>
        <v>0</v>
      </c>
      <c r="F20" s="53">
        <f t="shared" ref="F20:AI20" si="3">(MAX((F18-15),0)/5+1)*F19</f>
        <v>0</v>
      </c>
      <c r="G20" s="53">
        <f t="shared" si="3"/>
        <v>0</v>
      </c>
      <c r="H20" s="53">
        <f t="shared" si="3"/>
        <v>0</v>
      </c>
      <c r="I20" s="53">
        <f t="shared" si="3"/>
        <v>0</v>
      </c>
      <c r="J20" s="53">
        <f t="shared" si="3"/>
        <v>0</v>
      </c>
      <c r="K20" s="53">
        <f t="shared" si="3"/>
        <v>0</v>
      </c>
      <c r="L20" s="53">
        <f t="shared" si="3"/>
        <v>0</v>
      </c>
      <c r="M20" s="53">
        <f t="shared" si="3"/>
        <v>0</v>
      </c>
      <c r="N20" s="53">
        <f t="shared" si="3"/>
        <v>0</v>
      </c>
      <c r="O20" s="53">
        <f t="shared" si="3"/>
        <v>0</v>
      </c>
      <c r="P20" s="53">
        <f t="shared" si="3"/>
        <v>0</v>
      </c>
      <c r="Q20" s="53">
        <f t="shared" si="3"/>
        <v>0</v>
      </c>
      <c r="R20" s="53">
        <f t="shared" si="3"/>
        <v>0</v>
      </c>
      <c r="S20" s="53">
        <f t="shared" si="3"/>
        <v>0</v>
      </c>
      <c r="T20" s="53">
        <f t="shared" si="3"/>
        <v>0</v>
      </c>
      <c r="U20" s="53">
        <f t="shared" si="3"/>
        <v>0</v>
      </c>
      <c r="V20" s="53">
        <f t="shared" si="3"/>
        <v>0</v>
      </c>
      <c r="W20" s="53">
        <f t="shared" si="3"/>
        <v>0</v>
      </c>
      <c r="X20" s="53">
        <f t="shared" si="3"/>
        <v>0</v>
      </c>
      <c r="Y20" s="53">
        <f t="shared" si="3"/>
        <v>0</v>
      </c>
      <c r="Z20" s="53">
        <f t="shared" si="3"/>
        <v>0</v>
      </c>
      <c r="AA20" s="53">
        <f t="shared" si="3"/>
        <v>0</v>
      </c>
      <c r="AB20" s="53">
        <f t="shared" si="3"/>
        <v>0</v>
      </c>
      <c r="AC20" s="53">
        <f t="shared" si="3"/>
        <v>0</v>
      </c>
      <c r="AD20" s="53">
        <f t="shared" si="3"/>
        <v>0</v>
      </c>
      <c r="AE20" s="53">
        <f t="shared" si="3"/>
        <v>0</v>
      </c>
      <c r="AF20" s="53">
        <f t="shared" si="3"/>
        <v>0</v>
      </c>
      <c r="AG20" s="53">
        <f t="shared" si="3"/>
        <v>0</v>
      </c>
      <c r="AH20" s="53">
        <f t="shared" si="3"/>
        <v>0</v>
      </c>
      <c r="AI20" s="53">
        <f t="shared" si="3"/>
        <v>0</v>
      </c>
      <c r="AJ20" s="54">
        <f>SUM(E20:AF20)</f>
        <v>0</v>
      </c>
      <c r="AK20" s="55">
        <f>SUM(E20:AI20)</f>
        <v>0</v>
      </c>
    </row>
    <row r="21" spans="2:41" ht="18" customHeight="1">
      <c r="B21" s="56"/>
      <c r="C21" s="56"/>
      <c r="D21" s="56"/>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8"/>
      <c r="AK21" s="59"/>
    </row>
    <row r="22" spans="2:41" ht="18" customHeight="1">
      <c r="B22" s="73" t="s">
        <v>42</v>
      </c>
      <c r="C22" s="74"/>
      <c r="D22" s="75"/>
      <c r="E22" s="60" t="str">
        <f>IFERROR(IF(E13&gt;=E19,"○","×"),"")</f>
        <v>○</v>
      </c>
      <c r="F22" s="60" t="str">
        <f t="shared" ref="F22:AI22" si="4">IFERROR(IF(F13&gt;=F19,"○","×"),"")</f>
        <v>○</v>
      </c>
      <c r="G22" s="60" t="str">
        <f t="shared" si="4"/>
        <v>○</v>
      </c>
      <c r="H22" s="60" t="str">
        <f t="shared" si="4"/>
        <v>○</v>
      </c>
      <c r="I22" s="60" t="str">
        <f t="shared" si="4"/>
        <v>○</v>
      </c>
      <c r="J22" s="60" t="str">
        <f t="shared" si="4"/>
        <v>○</v>
      </c>
      <c r="K22" s="60" t="str">
        <f t="shared" si="4"/>
        <v>○</v>
      </c>
      <c r="L22" s="60" t="str">
        <f t="shared" si="4"/>
        <v>○</v>
      </c>
      <c r="M22" s="60" t="str">
        <f t="shared" si="4"/>
        <v>○</v>
      </c>
      <c r="N22" s="60" t="str">
        <f t="shared" si="4"/>
        <v>○</v>
      </c>
      <c r="O22" s="60" t="str">
        <f t="shared" si="4"/>
        <v>○</v>
      </c>
      <c r="P22" s="60" t="str">
        <f t="shared" si="4"/>
        <v>○</v>
      </c>
      <c r="Q22" s="60" t="str">
        <f t="shared" si="4"/>
        <v>○</v>
      </c>
      <c r="R22" s="60" t="str">
        <f t="shared" si="4"/>
        <v>○</v>
      </c>
      <c r="S22" s="60" t="str">
        <f t="shared" si="4"/>
        <v>○</v>
      </c>
      <c r="T22" s="60" t="str">
        <f t="shared" si="4"/>
        <v>○</v>
      </c>
      <c r="U22" s="60" t="str">
        <f t="shared" si="4"/>
        <v>○</v>
      </c>
      <c r="V22" s="60" t="str">
        <f t="shared" si="4"/>
        <v>○</v>
      </c>
      <c r="W22" s="60" t="str">
        <f t="shared" si="4"/>
        <v>○</v>
      </c>
      <c r="X22" s="60" t="str">
        <f t="shared" si="4"/>
        <v>○</v>
      </c>
      <c r="Y22" s="60" t="str">
        <f t="shared" si="4"/>
        <v>○</v>
      </c>
      <c r="Z22" s="60" t="str">
        <f t="shared" si="4"/>
        <v>○</v>
      </c>
      <c r="AA22" s="60" t="str">
        <f t="shared" si="4"/>
        <v>○</v>
      </c>
      <c r="AB22" s="60" t="str">
        <f t="shared" si="4"/>
        <v>○</v>
      </c>
      <c r="AC22" s="60" t="str">
        <f t="shared" si="4"/>
        <v>○</v>
      </c>
      <c r="AD22" s="60" t="str">
        <f t="shared" si="4"/>
        <v>○</v>
      </c>
      <c r="AE22" s="60" t="str">
        <f t="shared" si="4"/>
        <v>○</v>
      </c>
      <c r="AF22" s="60" t="str">
        <f t="shared" si="4"/>
        <v>○</v>
      </c>
      <c r="AG22" s="60" t="str">
        <f t="shared" si="4"/>
        <v>○</v>
      </c>
      <c r="AH22" s="60" t="str">
        <f t="shared" si="4"/>
        <v>○</v>
      </c>
      <c r="AI22" s="60" t="str">
        <f t="shared" si="4"/>
        <v>○</v>
      </c>
      <c r="AJ22" s="61"/>
      <c r="AK22" s="46"/>
    </row>
    <row r="23" spans="2:41" ht="18" customHeight="1">
      <c r="B23" s="57"/>
      <c r="C23" s="62"/>
      <c r="D23" s="57"/>
      <c r="E23" s="62"/>
      <c r="F23" s="57"/>
      <c r="G23" s="57"/>
      <c r="H23" s="62"/>
      <c r="I23" s="62"/>
      <c r="J23" s="62"/>
      <c r="K23" s="57"/>
      <c r="L23" s="57"/>
      <c r="M23" s="62"/>
      <c r="N23" s="62"/>
      <c r="O23" s="62"/>
      <c r="P23" s="57"/>
      <c r="Q23" s="62"/>
      <c r="R23" s="62"/>
      <c r="S23" s="62"/>
      <c r="T23" s="62"/>
      <c r="U23" s="62"/>
      <c r="V23" s="62"/>
      <c r="W23" s="62"/>
      <c r="X23" s="62"/>
      <c r="Y23" s="62"/>
      <c r="Z23" s="62"/>
      <c r="AA23" s="62"/>
      <c r="AB23" s="62"/>
      <c r="AC23" s="62"/>
      <c r="AD23" s="62"/>
      <c r="AE23" s="62"/>
      <c r="AF23" s="62"/>
      <c r="AG23" s="62"/>
      <c r="AH23" s="62"/>
      <c r="AI23" s="62"/>
      <c r="AJ23" s="58"/>
      <c r="AK23" s="59"/>
    </row>
    <row r="24" spans="2:41" ht="18" customHeight="1">
      <c r="B24" s="94" t="s">
        <v>43</v>
      </c>
      <c r="C24" s="95"/>
      <c r="D24" s="96"/>
      <c r="E24" s="94" t="s">
        <v>44</v>
      </c>
      <c r="F24" s="95"/>
      <c r="G24" s="95"/>
      <c r="H24" s="95"/>
      <c r="I24" s="95"/>
      <c r="J24" s="96"/>
      <c r="K24" s="94" t="s">
        <v>45</v>
      </c>
      <c r="L24" s="95"/>
      <c r="M24" s="95"/>
      <c r="N24" s="95"/>
      <c r="O24" s="95"/>
      <c r="P24" s="96"/>
      <c r="Q24" s="61"/>
      <c r="R24" s="61"/>
      <c r="S24" s="61"/>
      <c r="T24" s="61"/>
      <c r="U24" s="61"/>
      <c r="V24" s="61"/>
      <c r="W24" s="61"/>
      <c r="X24" s="61"/>
      <c r="Y24" s="61"/>
      <c r="Z24" s="61"/>
      <c r="AA24" s="61"/>
      <c r="AB24" s="61"/>
      <c r="AC24" s="61"/>
      <c r="AD24" s="61"/>
    </row>
    <row r="25" spans="2:41" ht="23.25" customHeight="1">
      <c r="B25" s="87" t="str">
        <f>IF(AND(AJ16&gt;=E25,AK16&gt;=K25),"OK",IF(OR(AJ16&gt;=E25,AK16&gt;=K25),"要確認","算定不可"))</f>
        <v>OK</v>
      </c>
      <c r="C25" s="88"/>
      <c r="D25" s="89"/>
      <c r="E25" s="90">
        <f>AJ20+K6*2</f>
        <v>0</v>
      </c>
      <c r="F25" s="91"/>
      <c r="G25" s="91"/>
      <c r="H25" s="91"/>
      <c r="I25" s="91"/>
      <c r="J25" s="92"/>
      <c r="K25" s="90">
        <f>AK20+K6*2</f>
        <v>0</v>
      </c>
      <c r="L25" s="91"/>
      <c r="M25" s="91"/>
      <c r="N25" s="91"/>
      <c r="O25" s="91"/>
      <c r="P25" s="92"/>
      <c r="X25" s="3"/>
    </row>
    <row r="26" spans="2:41">
      <c r="B26" s="63"/>
    </row>
    <row r="27" spans="2:41">
      <c r="B27" s="63"/>
    </row>
    <row r="28" spans="2:41">
      <c r="B28" s="63"/>
    </row>
    <row r="29" spans="2:41">
      <c r="B29" s="63"/>
    </row>
    <row r="30" spans="2:41">
      <c r="B30" s="63"/>
    </row>
    <row r="31" spans="2:41">
      <c r="B31" s="63"/>
    </row>
    <row r="32" spans="2:41">
      <c r="B32" s="63"/>
    </row>
    <row r="33" spans="2:2">
      <c r="B33" s="63"/>
    </row>
    <row r="34" spans="2:2">
      <c r="B34" s="63"/>
    </row>
    <row r="35" spans="2:2">
      <c r="B35" s="63"/>
    </row>
    <row r="36" spans="2:2">
      <c r="B36" s="63"/>
    </row>
    <row r="37" spans="2:2">
      <c r="B37" s="63"/>
    </row>
    <row r="38" spans="2:2">
      <c r="B38" s="63"/>
    </row>
    <row r="39" spans="2:2">
      <c r="B39" s="63"/>
    </row>
    <row r="40" spans="2:2">
      <c r="B40" s="63"/>
    </row>
    <row r="41" spans="2:2">
      <c r="B41" s="63"/>
    </row>
    <row r="42" spans="2:2">
      <c r="B42" s="63"/>
    </row>
    <row r="43" spans="2:2">
      <c r="B43" s="63"/>
    </row>
    <row r="44" spans="2:2">
      <c r="B44" s="63"/>
    </row>
    <row r="45" spans="2:2">
      <c r="B45" s="63"/>
    </row>
    <row r="46" spans="2:2">
      <c r="B46" s="63"/>
    </row>
    <row r="47" spans="2:2">
      <c r="B47" s="63"/>
    </row>
    <row r="48" spans="2:2">
      <c r="B48" s="63"/>
    </row>
    <row r="49" spans="2:2">
      <c r="B49" s="63"/>
    </row>
    <row r="50" spans="2:2">
      <c r="B50" s="63"/>
    </row>
    <row r="51" spans="2:2">
      <c r="B51" s="63"/>
    </row>
  </sheetData>
  <sheetProtection sheet="1" objects="1" scenarios="1"/>
  <mergeCells count="29">
    <mergeCell ref="B25:D25"/>
    <mergeCell ref="E25:J25"/>
    <mergeCell ref="K25:P25"/>
    <mergeCell ref="B19:D19"/>
    <mergeCell ref="B20:D20"/>
    <mergeCell ref="B22:D22"/>
    <mergeCell ref="B24:D24"/>
    <mergeCell ref="E24:J24"/>
    <mergeCell ref="K24:P24"/>
    <mergeCell ref="B18:D18"/>
    <mergeCell ref="E8:K8"/>
    <mergeCell ref="L8:R8"/>
    <mergeCell ref="S8:Y8"/>
    <mergeCell ref="Z8:AF8"/>
    <mergeCell ref="B13:D13"/>
    <mergeCell ref="B14:D14"/>
    <mergeCell ref="B15:D15"/>
    <mergeCell ref="AC16:AI16"/>
    <mergeCell ref="B17:AI17"/>
    <mergeCell ref="AG8:AI8"/>
    <mergeCell ref="B12:D12"/>
    <mergeCell ref="E6:J6"/>
    <mergeCell ref="K6:M6"/>
    <mergeCell ref="N6:Q6"/>
    <mergeCell ref="E3:Q3"/>
    <mergeCell ref="H4:Q4"/>
    <mergeCell ref="E5:G5"/>
    <mergeCell ref="H5:J5"/>
    <mergeCell ref="L5:M5"/>
  </mergeCells>
  <phoneticPr fontId="3"/>
  <dataValidations count="8">
    <dataValidation allowBlank="1" showInputMessage="1" showErrorMessage="1" errorTitle="時間数を数字で入力してください" sqref="AJ12:AJ15 E20:AI20" xr:uid="{00000000-0002-0000-0000-000000000000}"/>
    <dataValidation type="decimal" allowBlank="1" showInputMessage="1" showErrorMessage="1" error="常勤時間を数字で入力してください" sqref="K6:M6" xr:uid="{00000000-0002-0000-0000-000001000000}">
      <formula1>128</formula1>
      <formula2>200</formula2>
    </dataValidation>
    <dataValidation type="whole" allowBlank="1" showInputMessage="1" showErrorMessage="1" error="西暦を入力してください" sqref="H5:J5" xr:uid="{00000000-0002-0000-0000-000002000000}">
      <formula1>2000</formula1>
      <formula2>3000</formula2>
    </dataValidation>
    <dataValidation type="whole" allowBlank="1" showInputMessage="1" showErrorMessage="1" sqref="L5:M5" xr:uid="{00000000-0002-0000-0000-000003000000}">
      <formula1>1</formula1>
      <formula2>12</formula2>
    </dataValidation>
    <dataValidation type="decimal" allowBlank="1" showInputMessage="1" showErrorMessage="1" errorTitle="時間数を数字で入力してください" sqref="E15:AI15 AK15" xr:uid="{00000000-0002-0000-0000-000004000000}">
      <formula1>0</formula1>
      <formula2>24</formula2>
    </dataValidation>
    <dataValidation type="decimal" allowBlank="1" showInputMessage="1" showErrorMessage="1" error="人数を数字で入力してください" sqref="E18:AI18" xr:uid="{00000000-0002-0000-0000-000005000000}">
      <formula1>0</formula1>
      <formula2>1000</formula2>
    </dataValidation>
    <dataValidation type="decimal" allowBlank="1" showInputMessage="1" showErrorMessage="1" error="時間数を数字で入力してください" sqref="E19:AI19" xr:uid="{00000000-0002-0000-0000-000007000000}">
      <formula1>0</formula1>
      <formula2>24</formula2>
    </dataValidation>
    <dataValidation allowBlank="1" showInputMessage="1" showErrorMessage="1" error="時間数を数字で入力してください" sqref="E12:AI14" xr:uid="{10693004-681D-4E44-B332-B0FD05E7BB52}"/>
  </dataValidations>
  <pageMargins left="0.59055118110236227" right="0" top="0.59055118110236227" bottom="0.39370078740157483" header="0.51181102362204722" footer="0.51181102362204722"/>
  <pageSetup paperSize="9" scale="79" orientation="landscape" horizontalDpi="300" verticalDpi="300" r:id="rId1"/>
  <headerFooter differentFirst="1" alignWithMargins="0">
    <oddFooter>&amp;C&amp;"HGSｺﾞｼｯｸM,ﾒﾃﾞｨｳﾑ"&amp;16 1－&amp;P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人員配置</vt:lpstr>
      <vt:lpstr>人員配置!Print_Area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介護G，高松が作業中またはとじ忘れています。</cp:lastModifiedBy>
  <dcterms:created xsi:type="dcterms:W3CDTF">2022-03-01T04:09:28Z</dcterms:created>
  <dcterms:modified xsi:type="dcterms:W3CDTF">2023-08-28T05:15:30Z</dcterms:modified>
</cp:coreProperties>
</file>