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filterPrivacy="1" codeName="ThisWorkbook"/>
  <xr:revisionPtr revIDLastSave="0" documentId="13_ncr:1_{E9D84E8D-E616-44E0-8D73-72113699EA89}" xr6:coauthVersionLast="36" xr6:coauthVersionMax="36" xr10:uidLastSave="{00000000-0000-0000-0000-000000000000}"/>
  <bookViews>
    <workbookView xWindow="11160" yWindow="0" windowWidth="28800" windowHeight="12360" tabRatio="574" xr2:uid="{00000000-000D-0000-FFFF-FFFF00000000}"/>
  </bookViews>
  <sheets>
    <sheet name="家賃低廉化補助金明細書" sheetId="34" r:id="rId1"/>
    <sheet name="計算用シート【編集不可】" sheetId="2" state="hidden" r:id="rId2"/>
  </sheets>
  <definedNames>
    <definedName name="_xlnm.Print_Area" localSheetId="0">家賃低廉化補助金明細書!$A$1:$L$24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4" l="1"/>
  <c r="H12" i="34"/>
  <c r="H15" i="34"/>
  <c r="L15" i="34" s="1"/>
  <c r="H18" i="34"/>
  <c r="L18" i="34" s="1"/>
  <c r="J15" i="34"/>
  <c r="K15" i="34"/>
  <c r="J18" i="34"/>
  <c r="K18" i="34"/>
  <c r="C20" i="34"/>
  <c r="C17" i="34"/>
  <c r="C14" i="34"/>
  <c r="C11" i="34"/>
  <c r="C8" i="34"/>
  <c r="G7" i="34" l="1"/>
  <c r="G20" i="34" l="1"/>
  <c r="F20" i="34"/>
  <c r="I18" i="34"/>
  <c r="G19" i="34"/>
  <c r="F19" i="34"/>
  <c r="G17" i="34"/>
  <c r="F17" i="34"/>
  <c r="I15" i="34"/>
  <c r="G16" i="34"/>
  <c r="F16" i="34"/>
  <c r="G14" i="34"/>
  <c r="F14" i="34"/>
  <c r="I12" i="34"/>
  <c r="G13" i="34"/>
  <c r="F13" i="34"/>
  <c r="G11" i="34"/>
  <c r="F11" i="34"/>
  <c r="I9" i="34"/>
  <c r="G10" i="34"/>
  <c r="F10" i="34"/>
  <c r="F8" i="34"/>
  <c r="I6" i="34"/>
  <c r="G8" i="34"/>
  <c r="F7" i="34"/>
  <c r="H6" i="34" s="1"/>
  <c r="J12" i="34" l="1"/>
  <c r="K12" i="34"/>
  <c r="L12" i="34"/>
  <c r="K9" i="34"/>
  <c r="L9" i="34"/>
  <c r="J9" i="34"/>
  <c r="K6" i="34"/>
  <c r="L6" i="34"/>
  <c r="J6" i="34"/>
  <c r="L21" i="34" l="1"/>
</calcChain>
</file>

<file path=xl/sharedStrings.xml><?xml version="1.0" encoding="utf-8"?>
<sst xmlns="http://schemas.openxmlformats.org/spreadsheetml/2006/main" count="69" uniqueCount="45">
  <si>
    <t>専有面積</t>
    <rPh sb="0" eb="2">
      <t>センユウ</t>
    </rPh>
    <rPh sb="2" eb="4">
      <t>メンセキ</t>
    </rPh>
    <phoneticPr fontId="1"/>
  </si>
  <si>
    <t>合計</t>
    <rPh sb="0" eb="2">
      <t>ゴウケイ</t>
    </rPh>
    <phoneticPr fontId="1"/>
  </si>
  <si>
    <t>部屋情報</t>
    <rPh sb="0" eb="2">
      <t>ヘヤ</t>
    </rPh>
    <rPh sb="2" eb="4">
      <t>ジョウホウ</t>
    </rPh>
    <phoneticPr fontId="1"/>
  </si>
  <si>
    <t>申請日</t>
    <rPh sb="0" eb="2">
      <t>シンセイ</t>
    </rPh>
    <rPh sb="2" eb="3">
      <t>ビ</t>
    </rPh>
    <phoneticPr fontId="1"/>
  </si>
  <si>
    <t>家賃上限額</t>
  </si>
  <si>
    <t>面積区分</t>
    <rPh sb="0" eb="2">
      <t>メンセキ</t>
    </rPh>
    <rPh sb="2" eb="4">
      <t>クブン</t>
    </rPh>
    <phoneticPr fontId="5"/>
  </si>
  <si>
    <t>第1区分</t>
  </si>
  <si>
    <t>第2区分</t>
  </si>
  <si>
    <t>第3区分</t>
  </si>
  <si>
    <t>第4区分</t>
  </si>
  <si>
    <t>[円／月]</t>
  </si>
  <si>
    <t>以上</t>
    <rPh sb="0" eb="2">
      <t>イジョウ</t>
    </rPh>
    <phoneticPr fontId="5"/>
  </si>
  <si>
    <t>未満</t>
    <rPh sb="0" eb="2">
      <t>ミマン</t>
    </rPh>
    <phoneticPr fontId="5"/>
  </si>
  <si>
    <t>家賃</t>
    <rPh sb="0" eb="2">
      <t>ヤチン</t>
    </rPh>
    <phoneticPr fontId="1"/>
  </si>
  <si>
    <t>入居者負担額 [円／月]</t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</si>
  <si>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</si>
  <si>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入居者氏名</t>
    <rPh sb="0" eb="3">
      <t>ニュウキョシャ</t>
    </rPh>
    <rPh sb="3" eb="5">
      <t>シメイ</t>
    </rPh>
    <phoneticPr fontId="1"/>
  </si>
  <si>
    <t>負担区分</t>
    <rPh sb="0" eb="2">
      <t>フタン</t>
    </rPh>
    <rPh sb="2" eb="4">
      <t>クブン</t>
    </rPh>
    <phoneticPr fontId="1"/>
  </si>
  <si>
    <t>入居者情報</t>
    <rPh sb="0" eb="3">
      <t>ニュウキョシャ</t>
    </rPh>
    <rPh sb="3" eb="5">
      <t>ジョウホウ</t>
    </rPh>
    <phoneticPr fontId="1"/>
  </si>
  <si>
    <t>補助額（月）</t>
    <rPh sb="0" eb="2">
      <t>ホジョ</t>
    </rPh>
    <rPh sb="2" eb="3">
      <t>ガク</t>
    </rPh>
    <rPh sb="4" eb="5">
      <t>ツキ</t>
    </rPh>
    <phoneticPr fontId="1"/>
  </si>
  <si>
    <t>補助額合計</t>
    <rPh sb="0" eb="2">
      <t>ホジョ</t>
    </rPh>
    <rPh sb="2" eb="3">
      <t>ガク</t>
    </rPh>
    <rPh sb="3" eb="5">
      <t>ゴウケイ</t>
    </rPh>
    <phoneticPr fontId="1"/>
  </si>
  <si>
    <t>区分</t>
    <rPh sb="0" eb="2">
      <t>クブン</t>
    </rPh>
    <phoneticPr fontId="1"/>
  </si>
  <si>
    <t>区分</t>
    <rPh sb="0" eb="2">
      <t>クブン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</si>
  <si>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</si>
  <si>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</si>
  <si>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負担区分</t>
    <rPh sb="0" eb="2">
      <t>フタン</t>
    </rPh>
    <rPh sb="2" eb="4">
      <t>クブン</t>
    </rPh>
    <phoneticPr fontId="1"/>
  </si>
  <si>
    <t>第1区分</t>
    <rPh sb="0" eb="1">
      <t>ダイ</t>
    </rPh>
    <rPh sb="2" eb="4">
      <t>クブン</t>
    </rPh>
    <phoneticPr fontId="1"/>
  </si>
  <si>
    <t>第2区分</t>
    <rPh sb="0" eb="1">
      <t>ダイ</t>
    </rPh>
    <rPh sb="2" eb="4">
      <t>クブン</t>
    </rPh>
    <phoneticPr fontId="1"/>
  </si>
  <si>
    <t>第3区分</t>
    <rPh sb="0" eb="1">
      <t>ダイ</t>
    </rPh>
    <rPh sb="2" eb="4">
      <t>クブン</t>
    </rPh>
    <phoneticPr fontId="1"/>
  </si>
  <si>
    <t>第4区分</t>
    <rPh sb="0" eb="1">
      <t>ダイ</t>
    </rPh>
    <rPh sb="2" eb="4">
      <t>クブン</t>
    </rPh>
    <phoneticPr fontId="1"/>
  </si>
  <si>
    <t>第5区分</t>
    <rPh sb="0" eb="1">
      <t>ダイ</t>
    </rPh>
    <rPh sb="2" eb="4">
      <t>クブン</t>
    </rPh>
    <phoneticPr fontId="1"/>
  </si>
  <si>
    <t>第6区分</t>
    <rPh sb="0" eb="1">
      <t>ダイ</t>
    </rPh>
    <rPh sb="2" eb="4">
      <t>クブン</t>
    </rPh>
    <phoneticPr fontId="1"/>
  </si>
  <si>
    <t>対象期間</t>
    <rPh sb="0" eb="2">
      <t>タイショウ</t>
    </rPh>
    <phoneticPr fontId="1"/>
  </si>
  <si>
    <t>算定基礎額</t>
    <rPh sb="0" eb="2">
      <t>サンテイ</t>
    </rPh>
    <rPh sb="2" eb="4">
      <t>キソ</t>
    </rPh>
    <rPh sb="4" eb="5">
      <t>ガク</t>
    </rPh>
    <phoneticPr fontId="1"/>
  </si>
  <si>
    <t>部屋番号</t>
    <phoneticPr fontId="1"/>
  </si>
  <si>
    <t>補助額（入退去月）</t>
    <rPh sb="0" eb="2">
      <t>ホジョ</t>
    </rPh>
    <rPh sb="2" eb="3">
      <t>ガク</t>
    </rPh>
    <rPh sb="4" eb="7">
      <t>ニュウタイキョ</t>
    </rPh>
    <rPh sb="7" eb="8">
      <t>ヅキ</t>
    </rPh>
    <phoneticPr fontId="1"/>
  </si>
  <si>
    <t>退去月</t>
    <rPh sb="0" eb="2">
      <t>タイキョ</t>
    </rPh>
    <rPh sb="2" eb="3">
      <t>ヅキ</t>
    </rPh>
    <phoneticPr fontId="1"/>
  </si>
  <si>
    <t>入居月</t>
    <rPh sb="0" eb="2">
      <t>ニュウキョ</t>
    </rPh>
    <rPh sb="2" eb="3">
      <t>ヅキ</t>
    </rPh>
    <phoneticPr fontId="1"/>
  </si>
  <si>
    <t>管理
月数</t>
    <rPh sb="0" eb="2">
      <t>カンリ</t>
    </rPh>
    <rPh sb="3" eb="5">
      <t>ツキスウ</t>
    </rPh>
    <phoneticPr fontId="1"/>
  </si>
  <si>
    <t>開始期間※1</t>
    <rPh sb="0" eb="2">
      <t>カイシ</t>
    </rPh>
    <rPh sb="2" eb="4">
      <t>キカン</t>
    </rPh>
    <phoneticPr fontId="1"/>
  </si>
  <si>
    <t>終了期間※2</t>
    <rPh sb="0" eb="2">
      <t>シュウリョウ</t>
    </rPh>
    <rPh sb="2" eb="4">
      <t>キカン</t>
    </rPh>
    <phoneticPr fontId="1"/>
  </si>
  <si>
    <t>家賃低廉化補助金明細書</t>
    <rPh sb="0" eb="2">
      <t>ヤチン</t>
    </rPh>
    <rPh sb="2" eb="5">
      <t>テイレンカ</t>
    </rPh>
    <rPh sb="5" eb="7">
      <t>ホジョ</t>
    </rPh>
    <rPh sb="7" eb="8">
      <t>キン</t>
    </rPh>
    <rPh sb="8" eb="11">
      <t>メイサイショ</t>
    </rPh>
    <phoneticPr fontId="1"/>
  </si>
  <si>
    <t>※1　開始期間は区分が新規の場合は入居日，継続の場合は申請年の4/1と記載</t>
    <rPh sb="3" eb="5">
      <t>カイシ</t>
    </rPh>
    <rPh sb="5" eb="7">
      <t>キカン</t>
    </rPh>
    <rPh sb="8" eb="10">
      <t>クブン</t>
    </rPh>
    <rPh sb="11" eb="13">
      <t>シンキ</t>
    </rPh>
    <rPh sb="14" eb="16">
      <t>バアイ</t>
    </rPh>
    <rPh sb="17" eb="20">
      <t>ニュウキョビ</t>
    </rPh>
    <rPh sb="21" eb="23">
      <t>ケイゾク</t>
    </rPh>
    <rPh sb="24" eb="26">
      <t>バアイ</t>
    </rPh>
    <rPh sb="27" eb="29">
      <t>シンセイ</t>
    </rPh>
    <rPh sb="29" eb="30">
      <t>ネン</t>
    </rPh>
    <rPh sb="35" eb="37">
      <t>キサイ</t>
    </rPh>
    <phoneticPr fontId="1"/>
  </si>
  <si>
    <t>※2　終了期間は申請日の翌年3/31と記載。ただし，途中で退去する場合は退去日を記載</t>
    <rPh sb="3" eb="5">
      <t>シュウリョウ</t>
    </rPh>
    <rPh sb="5" eb="7">
      <t>キカン</t>
    </rPh>
    <rPh sb="8" eb="10">
      <t>シンセイ</t>
    </rPh>
    <rPh sb="10" eb="11">
      <t>ビ</t>
    </rPh>
    <rPh sb="12" eb="14">
      <t>ヨクネン</t>
    </rPh>
    <rPh sb="19" eb="21">
      <t>キサイ</t>
    </rPh>
    <rPh sb="26" eb="28">
      <t>トチュウ</t>
    </rPh>
    <rPh sb="29" eb="31">
      <t>タイキョ</t>
    </rPh>
    <rPh sb="33" eb="35">
      <t>バアイ</t>
    </rPh>
    <rPh sb="36" eb="38">
      <t>タイキョ</t>
    </rPh>
    <rPh sb="38" eb="39">
      <t>ビ</t>
    </rPh>
    <rPh sb="40" eb="42">
      <t>キサイ</t>
    </rPh>
    <phoneticPr fontId="1"/>
  </si>
  <si>
    <t>第7区分</t>
    <rPh sb="0" eb="1">
      <t>ダイ</t>
    </rPh>
    <rPh sb="2" eb="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</si>
</sst>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&quot;㎡&quot;"/>
    <numFmt numFmtId="177" formatCode="0&quot;円&quot;"/>
    <numFmt numFmtId="178" formatCode="#,##0_ &quot;[円/月]&quot;"/>
    <numFmt numFmtId="179" formatCode="#,##0.00_ &quot;[㎡]&quot;"/>
    <numFmt numFmtId="180" formatCode="#,##0_);[Red]\(#,##0\)"/>
    <numFmt numFmtId="181" formatCode="0&quot;日&quot;"/>
    <numFmt numFmtId="182" formatCode="0_);[Red]\(0\)"/>
    <numFmt numFmtId="183" formatCode="#,##0.00_);[Red]\(#,##0.00\)"/>
    <numFmt numFmtId="184" formatCode="#,##0&quot;円&quot;"/>
    <numFmt numFmtId="185" formatCode="###&quot;号&quot;&quot;室&quot;"/>
    <numFmt numFmtId="186" formatCode="#,###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9">
    <xf numFmtId="0" fontId="0" fillId="0" borderId="0" xfId="0">
      <alignment vertical="center"/>
    </xf>
    <xf numFmtId="0" fontId="3" fillId="0" borderId="0" xfId="1"/>
    <xf numFmtId="0" fontId="3" fillId="0" borderId="1" xfId="1" applyBorder="1"/>
    <xf numFmtId="3" fontId="3" fillId="0" borderId="1" xfId="1" applyNumberFormat="1" applyBorder="1"/>
    <xf numFmtId="0" fontId="4" fillId="0" borderId="8" xfId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0" fontId="4" fillId="0" borderId="7" xfId="1" applyFont="1" applyFill="1" applyBorder="1" applyAlignment="1">
      <alignment horizontal="right" vertical="center"/>
    </xf>
    <xf numFmtId="0" fontId="3" fillId="0" borderId="1" xfId="1" applyBorder="1" applyAlignment="1">
      <alignment vertical="center"/>
    </xf>
    <xf numFmtId="0" fontId="3" fillId="0" borderId="0" xfId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181" fontId="8" fillId="0" borderId="0" xfId="0" applyNumberFormat="1" applyFont="1" applyBorder="1" applyAlignment="1" applyProtection="1">
      <alignment vertical="center"/>
    </xf>
    <xf numFmtId="2" fontId="8" fillId="0" borderId="0" xfId="0" applyNumberFormat="1" applyFont="1" applyBorder="1" applyAlignment="1" applyProtection="1">
      <alignment vertical="center"/>
    </xf>
    <xf numFmtId="180" fontId="10" fillId="0" borderId="0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vertical="center"/>
    </xf>
    <xf numFmtId="181" fontId="10" fillId="0" borderId="0" xfId="0" applyNumberFormat="1" applyFont="1" applyBorder="1" applyAlignment="1" applyProtection="1">
      <alignment vertical="center"/>
    </xf>
    <xf numFmtId="186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185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85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176" fontId="6" fillId="3" borderId="15" xfId="0" applyNumberFormat="1" applyFont="1" applyFill="1" applyBorder="1" applyAlignment="1" applyProtection="1">
      <alignment horizontal="center" vertical="center" wrapText="1"/>
    </xf>
    <xf numFmtId="177" fontId="6" fillId="3" borderId="1" xfId="0" applyNumberFormat="1" applyFont="1" applyFill="1" applyBorder="1" applyAlignment="1" applyProtection="1">
      <alignment horizontal="center" vertical="center" wrapText="1"/>
    </xf>
    <xf numFmtId="177" fontId="6" fillId="3" borderId="17" xfId="0" applyNumberFormat="1" applyFont="1" applyFill="1" applyBorder="1" applyAlignment="1" applyProtection="1">
      <alignment horizontal="center" vertical="center" wrapText="1"/>
    </xf>
    <xf numFmtId="176" fontId="6" fillId="3" borderId="14" xfId="0" applyNumberFormat="1" applyFont="1" applyFill="1" applyBorder="1" applyAlignment="1" applyProtection="1">
      <alignment horizontal="center" vertical="center" wrapText="1"/>
    </xf>
    <xf numFmtId="177" fontId="6" fillId="3" borderId="2" xfId="0" applyNumberFormat="1" applyFont="1" applyFill="1" applyBorder="1" applyAlignment="1" applyProtection="1">
      <alignment horizontal="center" vertical="center" wrapText="1"/>
    </xf>
    <xf numFmtId="182" fontId="2" fillId="3" borderId="1" xfId="0" applyNumberFormat="1" applyFont="1" applyFill="1" applyBorder="1" applyAlignment="1" applyProtection="1">
      <alignment horizontal="center" vertical="center" shrinkToFit="1"/>
    </xf>
    <xf numFmtId="182" fontId="2" fillId="3" borderId="17" xfId="0" applyNumberFormat="1" applyFont="1" applyFill="1" applyBorder="1" applyAlignment="1" applyProtection="1">
      <alignment horizontal="center" vertical="center" shrinkToFit="1"/>
    </xf>
    <xf numFmtId="182" fontId="2" fillId="3" borderId="2" xfId="0" applyNumberFormat="1" applyFont="1" applyFill="1" applyBorder="1" applyAlignment="1" applyProtection="1">
      <alignment horizontal="center" vertical="center" shrinkToFi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left" vertical="center" shrinkToFit="1"/>
    </xf>
    <xf numFmtId="14" fontId="10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3" fontId="9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14" fontId="10" fillId="2" borderId="10" xfId="0" applyNumberFormat="1" applyFont="1" applyFill="1" applyBorder="1" applyAlignment="1" applyProtection="1">
      <alignment horizontal="center" vertical="center"/>
      <protection locked="0"/>
    </xf>
    <xf numFmtId="184" fontId="2" fillId="0" borderId="17" xfId="0" applyNumberFormat="1" applyFont="1" applyFill="1" applyBorder="1" applyAlignment="1" applyProtection="1">
      <alignment horizontal="center" vertical="center"/>
    </xf>
    <xf numFmtId="14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80" fontId="2" fillId="0" borderId="15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83" fontId="2" fillId="0" borderId="1" xfId="0" applyNumberFormat="1" applyFont="1" applyBorder="1" applyAlignment="1" applyProtection="1">
      <alignment horizontal="center" vertical="center" wrapText="1"/>
    </xf>
    <xf numFmtId="180" fontId="2" fillId="0" borderId="14" xfId="0" applyNumberFormat="1" applyFont="1" applyBorder="1" applyAlignment="1" applyProtection="1">
      <alignment horizontal="center" vertical="center" wrapText="1"/>
    </xf>
    <xf numFmtId="180" fontId="2" fillId="0" borderId="1" xfId="0" applyNumberFormat="1" applyFont="1" applyBorder="1" applyAlignment="1" applyProtection="1">
      <alignment horizontal="center" vertical="center" wrapText="1"/>
    </xf>
    <xf numFmtId="180" fontId="2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shrinkToFit="1"/>
    </xf>
    <xf numFmtId="186" fontId="2" fillId="0" borderId="1" xfId="0" applyNumberFormat="1" applyFont="1" applyBorder="1" applyAlignment="1" applyProtection="1">
      <alignment horizontal="center" vertical="center" wrapText="1"/>
    </xf>
    <xf numFmtId="186" fontId="2" fillId="0" borderId="13" xfId="0" applyNumberFormat="1" applyFont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183" fontId="2" fillId="0" borderId="15" xfId="0" applyNumberFormat="1" applyFont="1" applyBorder="1" applyAlignment="1" applyProtection="1">
      <alignment horizontal="center" vertical="center" wrapText="1"/>
    </xf>
    <xf numFmtId="183" fontId="2" fillId="0" borderId="17" xfId="0" applyNumberFormat="1" applyFont="1" applyBorder="1" applyAlignment="1" applyProtection="1">
      <alignment horizontal="center" vertical="center" wrapText="1"/>
    </xf>
    <xf numFmtId="180" fontId="2" fillId="0" borderId="15" xfId="0" applyNumberFormat="1" applyFont="1" applyBorder="1" applyAlignment="1" applyProtection="1">
      <alignment horizontal="center" vertical="center" wrapText="1"/>
    </xf>
    <xf numFmtId="180" fontId="2" fillId="0" borderId="17" xfId="0" applyNumberFormat="1" applyFont="1" applyBorder="1" applyAlignment="1" applyProtection="1">
      <alignment horizontal="center" vertical="center" wrapText="1"/>
    </xf>
    <xf numFmtId="186" fontId="2" fillId="0" borderId="15" xfId="0" applyNumberFormat="1" applyFont="1" applyBorder="1" applyAlignment="1" applyProtection="1">
      <alignment horizontal="center" vertical="center" wrapText="1"/>
    </xf>
    <xf numFmtId="186" fontId="2" fillId="0" borderId="17" xfId="0" applyNumberFormat="1" applyFont="1" applyBorder="1" applyAlignment="1" applyProtection="1">
      <alignment horizontal="center" vertical="center" wrapText="1"/>
    </xf>
    <xf numFmtId="186" fontId="2" fillId="0" borderId="16" xfId="0" applyNumberFormat="1" applyFont="1" applyBorder="1" applyAlignment="1" applyProtection="1">
      <alignment horizontal="center" vertical="center" wrapText="1"/>
    </xf>
    <xf numFmtId="186" fontId="2" fillId="0" borderId="18" xfId="0" applyNumberFormat="1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FF"/>
      <color rgb="FFFFD966"/>
      <color rgb="FFE2F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3D4B-04AD-450C-B32A-E9CDD5F2146C}">
  <sheetPr codeName="Sheet1">
    <tabColor theme="8"/>
  </sheetPr>
  <dimension ref="A1:Q23"/>
  <sheetViews>
    <sheetView tabSelected="1" view="pageBreakPreview" zoomScale="70" zoomScaleNormal="55" zoomScaleSheetLayoutView="70" zoomScalePageLayoutView="55" workbookViewId="0">
      <selection activeCell="L1" sqref="L1"/>
    </sheetView>
  </sheetViews>
  <sheetFormatPr defaultColWidth="3.25" defaultRowHeight="13.5" x14ac:dyDescent="0.15"/>
  <cols>
    <col min="1" max="1" width="8" style="12" customWidth="1"/>
    <col min="2" max="2" width="13" style="11" customWidth="1"/>
    <col min="3" max="3" width="26" style="11" customWidth="1"/>
    <col min="4" max="4" width="13.25" style="12" customWidth="1"/>
    <col min="5" max="5" width="18.625" style="12" customWidth="1"/>
    <col min="6" max="6" width="18.25" style="12" customWidth="1"/>
    <col min="7" max="7" width="17.75" style="12" customWidth="1"/>
    <col min="8" max="8" width="8.5" style="11" customWidth="1"/>
    <col min="9" max="9" width="14.125" style="11" customWidth="1"/>
    <col min="10" max="11" width="14.125" style="13" customWidth="1"/>
    <col min="12" max="12" width="20.625" style="13" customWidth="1"/>
    <col min="13" max="13" width="12.375" style="48" customWidth="1"/>
    <col min="14" max="17" width="12.375" style="49" customWidth="1"/>
    <col min="18" max="16384" width="3.25" style="12"/>
  </cols>
  <sheetData>
    <row r="1" spans="1:17" ht="40.5" customHeight="1" thickBot="1" x14ac:dyDescent="0.2">
      <c r="A1" s="62" t="s">
        <v>15</v>
      </c>
      <c r="B1" s="62"/>
      <c r="C1" s="28"/>
      <c r="D1" s="61" t="s">
        <v>41</v>
      </c>
      <c r="E1" s="61"/>
      <c r="F1" s="61"/>
      <c r="G1" s="61"/>
      <c r="H1" s="61"/>
      <c r="K1" s="27" t="s">
        <v>3</v>
      </c>
      <c r="L1" s="56"/>
    </row>
    <row r="2" spans="1:17" ht="30" customHeight="1" x14ac:dyDescent="0.15">
      <c r="A2" s="44"/>
      <c r="B2" s="17"/>
      <c r="C2" s="17"/>
      <c r="D2" s="70"/>
      <c r="E2" s="70"/>
      <c r="F2" s="45"/>
      <c r="G2" s="45"/>
      <c r="H2" s="29"/>
      <c r="I2" s="29"/>
      <c r="J2" s="46"/>
      <c r="K2" s="46"/>
      <c r="L2" s="47"/>
      <c r="O2" s="50" t="s">
        <v>22</v>
      </c>
      <c r="P2" s="84" t="s">
        <v>25</v>
      </c>
      <c r="Q2" s="84"/>
    </row>
    <row r="3" spans="1:17" ht="30" customHeight="1" x14ac:dyDescent="0.15">
      <c r="A3" s="44"/>
      <c r="B3" s="17"/>
      <c r="C3" s="17"/>
      <c r="D3" s="45"/>
      <c r="E3" s="45"/>
      <c r="F3" s="45"/>
      <c r="G3" s="45"/>
      <c r="H3" s="18"/>
      <c r="I3" s="29"/>
      <c r="J3" s="46"/>
      <c r="K3" s="46"/>
      <c r="L3" s="47"/>
      <c r="O3" s="51" t="s">
        <v>23</v>
      </c>
      <c r="P3" s="52" t="s">
        <v>26</v>
      </c>
      <c r="Q3" s="53">
        <v>34400</v>
      </c>
    </row>
    <row r="4" spans="1:17" ht="24.95" customHeight="1" x14ac:dyDescent="0.15">
      <c r="A4" s="88" t="s">
        <v>21</v>
      </c>
      <c r="B4" s="86" t="s">
        <v>18</v>
      </c>
      <c r="C4" s="87"/>
      <c r="D4" s="86" t="s">
        <v>2</v>
      </c>
      <c r="E4" s="87"/>
      <c r="F4" s="85" t="s">
        <v>32</v>
      </c>
      <c r="G4" s="85"/>
      <c r="H4" s="92" t="s">
        <v>38</v>
      </c>
      <c r="I4" s="92" t="s">
        <v>19</v>
      </c>
      <c r="J4" s="86" t="s">
        <v>35</v>
      </c>
      <c r="K4" s="87"/>
      <c r="L4" s="92" t="s">
        <v>20</v>
      </c>
      <c r="O4" s="51" t="s">
        <v>24</v>
      </c>
      <c r="P4" s="52" t="s">
        <v>27</v>
      </c>
      <c r="Q4" s="53">
        <v>39700</v>
      </c>
    </row>
    <row r="5" spans="1:17" ht="18" customHeight="1" thickBot="1" x14ac:dyDescent="0.2">
      <c r="A5" s="89"/>
      <c r="B5" s="90"/>
      <c r="C5" s="91"/>
      <c r="D5" s="90"/>
      <c r="E5" s="91"/>
      <c r="F5" s="30" t="s">
        <v>39</v>
      </c>
      <c r="G5" s="30" t="s">
        <v>40</v>
      </c>
      <c r="H5" s="93"/>
      <c r="I5" s="93"/>
      <c r="J5" s="30" t="s">
        <v>37</v>
      </c>
      <c r="K5" s="30" t="s">
        <v>36</v>
      </c>
      <c r="L5" s="93"/>
      <c r="O5" s="54"/>
      <c r="P5" s="52" t="s">
        <v>28</v>
      </c>
      <c r="Q5" s="53">
        <v>45400</v>
      </c>
    </row>
    <row r="6" spans="1:17" s="11" customFormat="1" ht="30" customHeight="1" thickTop="1" x14ac:dyDescent="0.15">
      <c r="A6" s="74"/>
      <c r="B6" s="39" t="s">
        <v>16</v>
      </c>
      <c r="C6" s="24"/>
      <c r="D6" s="31" t="s">
        <v>34</v>
      </c>
      <c r="E6" s="25"/>
      <c r="F6" s="58"/>
      <c r="G6" s="58"/>
      <c r="H6" s="76" t="str">
        <f>IFERROR(DATEDIF(F6,G6,"M")+IF(F7=1,1,0)+ROUNDDOWN(G7/G8,2)-IF(F7=F8,0,1),"")</f>
        <v/>
      </c>
      <c r="I6" s="78" t="str">
        <f>IFERROR(ROUNDDOWN(E7-C8*(E8/65)*0.95,-3),"")</f>
        <v/>
      </c>
      <c r="J6" s="80" t="str">
        <f>IFERROR(IF(F7=1,I6,ROUNDDOWN((F8-F7+1)/F8,2)*I6),"")</f>
        <v/>
      </c>
      <c r="K6" s="82" t="str">
        <f>IFERROR(IF(G7=G8,I6,ROUNDDOWN(G7/G8,2)*I6),"")</f>
        <v/>
      </c>
      <c r="L6" s="78" t="str">
        <f>IFERROR(H6*I6,"")</f>
        <v/>
      </c>
      <c r="M6" s="49"/>
      <c r="N6" s="14"/>
      <c r="O6" s="14"/>
      <c r="P6" s="52" t="s">
        <v>29</v>
      </c>
      <c r="Q6" s="53">
        <v>51200</v>
      </c>
    </row>
    <row r="7" spans="1:17" ht="30" customHeight="1" x14ac:dyDescent="0.15">
      <c r="A7" s="64"/>
      <c r="B7" s="40" t="s">
        <v>17</v>
      </c>
      <c r="C7" s="20"/>
      <c r="D7" s="32" t="s">
        <v>13</v>
      </c>
      <c r="E7" s="19"/>
      <c r="F7" s="36" t="str">
        <f>IF(F6="","",DAY(F6))</f>
        <v/>
      </c>
      <c r="G7" s="36" t="str">
        <f>IF(G6="","",DAY(G6))</f>
        <v/>
      </c>
      <c r="H7" s="66"/>
      <c r="I7" s="68"/>
      <c r="J7" s="71"/>
      <c r="K7" s="72"/>
      <c r="L7" s="68"/>
      <c r="M7" s="55"/>
      <c r="N7" s="15"/>
      <c r="O7" s="16"/>
      <c r="P7" s="52" t="s">
        <v>30</v>
      </c>
      <c r="Q7" s="53">
        <v>58500</v>
      </c>
    </row>
    <row r="8" spans="1:17" ht="30" customHeight="1" thickBot="1" x14ac:dyDescent="0.2">
      <c r="A8" s="75"/>
      <c r="B8" s="41" t="s">
        <v>33</v>
      </c>
      <c r="C8" s="57" t="str">
        <f>_xlfn.IFS(C7="","",C7=$P$3,$Q$3,C7=$P$4,$Q$4,C7=$P$5,$Q$5,C7=$P$6,$Q$6,C7=$P$7,$Q$7,C7=$P$8,$Q$8,C7=$P$9,$Q$9)</f>
        <v/>
      </c>
      <c r="D8" s="33" t="s">
        <v>0</v>
      </c>
      <c r="E8" s="26"/>
      <c r="F8" s="37" t="str">
        <f>IF(F6="","",DAY(EOMONTH(F6,0)))</f>
        <v/>
      </c>
      <c r="G8" s="37" t="str">
        <f>IF(G6="","",DAY(EOMONTH(G6,0)))</f>
        <v/>
      </c>
      <c r="H8" s="77"/>
      <c r="I8" s="79"/>
      <c r="J8" s="81"/>
      <c r="K8" s="83"/>
      <c r="L8" s="79"/>
      <c r="P8" s="52" t="s">
        <v>31</v>
      </c>
      <c r="Q8" s="53">
        <v>67500</v>
      </c>
    </row>
    <row r="9" spans="1:17" ht="30" customHeight="1" thickTop="1" x14ac:dyDescent="0.15">
      <c r="A9" s="74"/>
      <c r="B9" s="39" t="s">
        <v>16</v>
      </c>
      <c r="C9" s="24"/>
      <c r="D9" s="31" t="s">
        <v>34</v>
      </c>
      <c r="E9" s="25"/>
      <c r="F9" s="58"/>
      <c r="G9" s="58"/>
      <c r="H9" s="76" t="str">
        <f t="shared" ref="H9" si="0">IFERROR(DATEDIF(F9,G9,"M")+IF(F10=1,1,0)+ROUNDDOWN(G10/G11,2)-IF(F10=F11,0,1),"")</f>
        <v/>
      </c>
      <c r="I9" s="78" t="str">
        <f>IFERROR(ROUNDDOWN(E10-C11*(E11/65)*0.95,-3),"")</f>
        <v/>
      </c>
      <c r="J9" s="80" t="str">
        <f t="shared" ref="J9" si="1">IFERROR(IF(F10=1,I9,ROUNDDOWN((F11-F10+1)/F11,2)*I9),"")</f>
        <v/>
      </c>
      <c r="K9" s="82" t="str">
        <f t="shared" ref="K9" si="2">IFERROR(IF(G10=G11,I9,ROUNDDOWN(G10/G11,2)*I9),"")</f>
        <v/>
      </c>
      <c r="L9" s="78" t="str">
        <f t="shared" ref="L9:L20" si="3">IFERROR(H9*I9,"")</f>
        <v/>
      </c>
      <c r="P9" s="52" t="s">
        <v>44</v>
      </c>
      <c r="Q9" s="53">
        <v>79000</v>
      </c>
    </row>
    <row r="10" spans="1:17" ht="30" customHeight="1" x14ac:dyDescent="0.15">
      <c r="A10" s="64"/>
      <c r="B10" s="40" t="s">
        <v>17</v>
      </c>
      <c r="C10" s="20"/>
      <c r="D10" s="32" t="s">
        <v>13</v>
      </c>
      <c r="E10" s="19"/>
      <c r="F10" s="36" t="str">
        <f>IF(F9="","",DAY(F9))</f>
        <v/>
      </c>
      <c r="G10" s="36" t="str">
        <f>IF(G9="","",DAY(G9))</f>
        <v/>
      </c>
      <c r="H10" s="66"/>
      <c r="I10" s="68"/>
      <c r="J10" s="71"/>
      <c r="K10" s="72"/>
      <c r="L10" s="68"/>
    </row>
    <row r="11" spans="1:17" ht="30" customHeight="1" thickBot="1" x14ac:dyDescent="0.2">
      <c r="A11" s="75"/>
      <c r="B11" s="41" t="s">
        <v>33</v>
      </c>
      <c r="C11" s="57" t="str">
        <f>_xlfn.IFS(C10="","",C10=$P$3,$Q$3,C10=$P$4,$Q$4,C10=$P$5,$Q$5,C10=$P$6,$Q$6,C10=$P$7,$Q$7,C10=$P$8,$Q$8,C10=$P$9,$Q$9)</f>
        <v/>
      </c>
      <c r="D11" s="33" t="s">
        <v>0</v>
      </c>
      <c r="E11" s="26"/>
      <c r="F11" s="37" t="str">
        <f>IF(F9="","",DAY(EOMONTH(F9,0)))</f>
        <v/>
      </c>
      <c r="G11" s="37" t="str">
        <f>IF(G9="","",DAY(EOMONTH(G9,0)))</f>
        <v/>
      </c>
      <c r="H11" s="77"/>
      <c r="I11" s="79"/>
      <c r="J11" s="81"/>
      <c r="K11" s="83"/>
      <c r="L11" s="79"/>
    </row>
    <row r="12" spans="1:17" ht="30" customHeight="1" thickTop="1" x14ac:dyDescent="0.15">
      <c r="A12" s="63"/>
      <c r="B12" s="42" t="s">
        <v>16</v>
      </c>
      <c r="C12" s="22"/>
      <c r="D12" s="34" t="s">
        <v>34</v>
      </c>
      <c r="E12" s="23"/>
      <c r="F12" s="59"/>
      <c r="G12" s="59"/>
      <c r="H12" s="76" t="str">
        <f t="shared" ref="H12" si="4">IFERROR(DATEDIF(F12,G12,"M")+IF(F13=1,1,0)+ROUNDDOWN(G13/G14,2)-IF(F13=F14,0,1),"")</f>
        <v/>
      </c>
      <c r="I12" s="67" t="str">
        <f>IFERROR(ROUNDDOWN(E13-C14*(E14/65)*0.95,-3),"")</f>
        <v/>
      </c>
      <c r="J12" s="80" t="str">
        <f t="shared" ref="J12" si="5">IFERROR(IF(F13=1,I12,ROUNDDOWN((F14-F13+1)/F14,2)*I12),"")</f>
        <v/>
      </c>
      <c r="K12" s="82" t="str">
        <f t="shared" ref="K12" si="6">IFERROR(IF(G13=G14,I12,ROUNDDOWN(G13/G14,2)*I12),"")</f>
        <v/>
      </c>
      <c r="L12" s="78" t="str">
        <f t="shared" ref="L12:L20" si="7">IFERROR(H12*I12,"")</f>
        <v/>
      </c>
    </row>
    <row r="13" spans="1:17" ht="30" customHeight="1" x14ac:dyDescent="0.15">
      <c r="A13" s="64"/>
      <c r="B13" s="40" t="s">
        <v>17</v>
      </c>
      <c r="C13" s="20"/>
      <c r="D13" s="32" t="s">
        <v>13</v>
      </c>
      <c r="E13" s="19"/>
      <c r="F13" s="36" t="str">
        <f>IF(F12="","",DAY(F12))</f>
        <v/>
      </c>
      <c r="G13" s="36" t="str">
        <f>IF(G12="","",DAY(G12))</f>
        <v/>
      </c>
      <c r="H13" s="66"/>
      <c r="I13" s="68"/>
      <c r="J13" s="71"/>
      <c r="K13" s="72"/>
      <c r="L13" s="68"/>
    </row>
    <row r="14" spans="1:17" ht="30" customHeight="1" thickBot="1" x14ac:dyDescent="0.2">
      <c r="A14" s="65"/>
      <c r="B14" s="43" t="s">
        <v>33</v>
      </c>
      <c r="C14" s="57" t="str">
        <f>_xlfn.IFS(C13="","",C13=$P$3,$Q$3,C13=$P$4,$Q$4,C13=$P$5,$Q$5,C13=$P$6,$Q$6,C13=$P$7,$Q$7,C13=$P$8,$Q$8,C13=$P$9,$Q$9)</f>
        <v/>
      </c>
      <c r="D14" s="35" t="s">
        <v>0</v>
      </c>
      <c r="E14" s="21"/>
      <c r="F14" s="38" t="str">
        <f>IF(F12="","",DAY(EOMONTH(F12,0)))</f>
        <v/>
      </c>
      <c r="G14" s="38" t="str">
        <f>IF(G12="","",DAY(EOMONTH(G12,0)))</f>
        <v/>
      </c>
      <c r="H14" s="77"/>
      <c r="I14" s="69"/>
      <c r="J14" s="81"/>
      <c r="K14" s="83"/>
      <c r="L14" s="79"/>
    </row>
    <row r="15" spans="1:17" ht="30" customHeight="1" thickTop="1" x14ac:dyDescent="0.15">
      <c r="A15" s="74"/>
      <c r="B15" s="39" t="s">
        <v>16</v>
      </c>
      <c r="C15" s="24"/>
      <c r="D15" s="31" t="s">
        <v>34</v>
      </c>
      <c r="E15" s="25"/>
      <c r="F15" s="58"/>
      <c r="G15" s="58"/>
      <c r="H15" s="76" t="str">
        <f t="shared" ref="H15" si="8">IFERROR(DATEDIF(F15,G15,"M")+IF(F16=1,1,0)+ROUNDDOWN(G16/G17,2)-IF(F16=F17,0,1),"")</f>
        <v/>
      </c>
      <c r="I15" s="78" t="str">
        <f>IFERROR(ROUNDDOWN(E16-C17*(E17/65)*0.95,-3),"")</f>
        <v/>
      </c>
      <c r="J15" s="80" t="str">
        <f t="shared" ref="J15" si="9">IFERROR(IF(F16=1,I15,ROUNDDOWN((F17-F16+1)/F17,2)*I15),"")</f>
        <v/>
      </c>
      <c r="K15" s="82" t="str">
        <f t="shared" ref="K15" si="10">IFERROR(IF(G16=G17,I15,ROUNDDOWN(G16/G17,2)*I15),"")</f>
        <v/>
      </c>
      <c r="L15" s="78" t="str">
        <f t="shared" ref="L15:L20" si="11">IFERROR(H15*I15,"")</f>
        <v/>
      </c>
    </row>
    <row r="16" spans="1:17" ht="30" customHeight="1" x14ac:dyDescent="0.15">
      <c r="A16" s="64"/>
      <c r="B16" s="40" t="s">
        <v>17</v>
      </c>
      <c r="C16" s="20"/>
      <c r="D16" s="32" t="s">
        <v>13</v>
      </c>
      <c r="E16" s="19"/>
      <c r="F16" s="36" t="str">
        <f>IF(F15="","",DAY(F15))</f>
        <v/>
      </c>
      <c r="G16" s="36" t="str">
        <f>IF(G15="","",DAY(G15))</f>
        <v/>
      </c>
      <c r="H16" s="66"/>
      <c r="I16" s="68"/>
      <c r="J16" s="71"/>
      <c r="K16" s="72"/>
      <c r="L16" s="68"/>
    </row>
    <row r="17" spans="1:12" ht="30" customHeight="1" thickBot="1" x14ac:dyDescent="0.2">
      <c r="A17" s="75"/>
      <c r="B17" s="41" t="s">
        <v>33</v>
      </c>
      <c r="C17" s="57" t="str">
        <f>_xlfn.IFS(C16="","",C16=$P$3,$Q$3,C16=$P$4,$Q$4,C16=$P$5,$Q$5,C16=$P$6,$Q$6,C16=$P$7,$Q$7,C16=$P$8,$Q$8,C16=$P$9,$Q$9)</f>
        <v/>
      </c>
      <c r="D17" s="33" t="s">
        <v>0</v>
      </c>
      <c r="E17" s="26"/>
      <c r="F17" s="37" t="str">
        <f>IF(F15="","",DAY(EOMONTH(F15,0)))</f>
        <v/>
      </c>
      <c r="G17" s="37" t="str">
        <f>IF(G15="","",DAY(EOMONTH(G15,0)))</f>
        <v/>
      </c>
      <c r="H17" s="77"/>
      <c r="I17" s="79"/>
      <c r="J17" s="81"/>
      <c r="K17" s="83"/>
      <c r="L17" s="79"/>
    </row>
    <row r="18" spans="1:12" ht="30" customHeight="1" thickTop="1" x14ac:dyDescent="0.15">
      <c r="A18" s="63"/>
      <c r="B18" s="42" t="s">
        <v>16</v>
      </c>
      <c r="C18" s="22"/>
      <c r="D18" s="34" t="s">
        <v>34</v>
      </c>
      <c r="E18" s="23"/>
      <c r="F18" s="59"/>
      <c r="G18" s="59"/>
      <c r="H18" s="76" t="str">
        <f t="shared" ref="H18" si="12">IFERROR(DATEDIF(F18,G18,"M")+IF(F19=1,1,0)+ROUNDDOWN(G19/G20,2)-IF(F19=F20,0,1),"")</f>
        <v/>
      </c>
      <c r="I18" s="67" t="str">
        <f>IFERROR(ROUNDDOWN(E19-C20*(E20/65)*0.95,-3),"")</f>
        <v/>
      </c>
      <c r="J18" s="80" t="str">
        <f t="shared" ref="J18" si="13">IFERROR(IF(F19=1,I18,ROUNDDOWN((F20-F19+1)/F20,2)*I18),"")</f>
        <v/>
      </c>
      <c r="K18" s="82" t="str">
        <f t="shared" ref="K18" si="14">IFERROR(IF(G19=G20,I18,ROUNDDOWN(G19/G20,2)*I18),"")</f>
        <v/>
      </c>
      <c r="L18" s="78" t="str">
        <f t="shared" ref="L18:L20" si="15">IFERROR(H18*I18,"")</f>
        <v/>
      </c>
    </row>
    <row r="19" spans="1:12" ht="30" customHeight="1" x14ac:dyDescent="0.15">
      <c r="A19" s="64"/>
      <c r="B19" s="40" t="s">
        <v>17</v>
      </c>
      <c r="C19" s="20"/>
      <c r="D19" s="32" t="s">
        <v>13</v>
      </c>
      <c r="E19" s="19"/>
      <c r="F19" s="36" t="str">
        <f>IF(F18="","",DAY(F18))</f>
        <v/>
      </c>
      <c r="G19" s="36" t="str">
        <f>IF(G18="","",DAY(G18))</f>
        <v/>
      </c>
      <c r="H19" s="66"/>
      <c r="I19" s="68"/>
      <c r="J19" s="71"/>
      <c r="K19" s="72"/>
      <c r="L19" s="68"/>
    </row>
    <row r="20" spans="1:12" ht="30" customHeight="1" thickBot="1" x14ac:dyDescent="0.2">
      <c r="A20" s="65"/>
      <c r="B20" s="43" t="s">
        <v>33</v>
      </c>
      <c r="C20" s="57" t="str">
        <f>_xlfn.IFS(C19="","",C19=$P$3,$Q$3,C19=$P$4,$Q$4,C19=$P$5,$Q$5,C19=$P$6,$Q$6,C19=$P$7,$Q$7,C19=$P$8,$Q$8,C19=$P$9,$Q$9)</f>
        <v/>
      </c>
      <c r="D20" s="35" t="s">
        <v>0</v>
      </c>
      <c r="E20" s="21"/>
      <c r="F20" s="38" t="str">
        <f>IF(F18="","",DAY(EOMONTH(F18,0)))</f>
        <v/>
      </c>
      <c r="G20" s="38" t="str">
        <f>IF(G18="","",DAY(EOMONTH(G18,0)))</f>
        <v/>
      </c>
      <c r="H20" s="77"/>
      <c r="I20" s="69"/>
      <c r="J20" s="81"/>
      <c r="K20" s="83"/>
      <c r="L20" s="79"/>
    </row>
    <row r="21" spans="1:12" ht="41.25" customHeight="1" thickTop="1" x14ac:dyDescent="0.15">
      <c r="A21" s="73" t="s">
        <v>1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60" t="str">
        <f>IF(SUM(L6:L20)=0,"",SUM(L6:L20))</f>
        <v/>
      </c>
    </row>
    <row r="22" spans="1:12" ht="24" customHeight="1" x14ac:dyDescent="0.15">
      <c r="A22" s="44" t="s">
        <v>42</v>
      </c>
    </row>
    <row r="23" spans="1:12" ht="24" customHeight="1" x14ac:dyDescent="0.15">
      <c r="A23" s="44" t="s">
        <v>43</v>
      </c>
    </row>
  </sheetData>
  <sheetProtection sheet="1" objects="1" scenarios="1" selectLockedCells="1"/>
  <mergeCells count="43">
    <mergeCell ref="P2:Q2"/>
    <mergeCell ref="F4:G4"/>
    <mergeCell ref="J4:K4"/>
    <mergeCell ref="L6:L8"/>
    <mergeCell ref="A4:A5"/>
    <mergeCell ref="B4:C5"/>
    <mergeCell ref="D4:E5"/>
    <mergeCell ref="H4:H5"/>
    <mergeCell ref="I4:I5"/>
    <mergeCell ref="L4:L5"/>
    <mergeCell ref="J6:J8"/>
    <mergeCell ref="K6:K8"/>
    <mergeCell ref="A6:A8"/>
    <mergeCell ref="H6:H8"/>
    <mergeCell ref="I6:I8"/>
    <mergeCell ref="J12:J14"/>
    <mergeCell ref="K12:K14"/>
    <mergeCell ref="L12:L14"/>
    <mergeCell ref="A9:A11"/>
    <mergeCell ref="H9:H11"/>
    <mergeCell ref="I9:I11"/>
    <mergeCell ref="J9:J11"/>
    <mergeCell ref="K9:K11"/>
    <mergeCell ref="L9:L11"/>
    <mergeCell ref="J18:J20"/>
    <mergeCell ref="K18:K20"/>
    <mergeCell ref="L18:L20"/>
    <mergeCell ref="A21:K21"/>
    <mergeCell ref="A15:A17"/>
    <mergeCell ref="H15:H17"/>
    <mergeCell ref="I15:I17"/>
    <mergeCell ref="J15:J17"/>
    <mergeCell ref="K15:K17"/>
    <mergeCell ref="L15:L17"/>
    <mergeCell ref="D1:H1"/>
    <mergeCell ref="A1:B1"/>
    <mergeCell ref="A18:A20"/>
    <mergeCell ref="H18:H20"/>
    <mergeCell ref="I18:I20"/>
    <mergeCell ref="A12:A14"/>
    <mergeCell ref="H12:H14"/>
    <mergeCell ref="I12:I14"/>
    <mergeCell ref="D2:E2"/>
  </mergeCells>
  <phoneticPr fontId="1"/>
  <dataValidations count="3">
    <dataValidation type="list" allowBlank="1" showInputMessage="1" showErrorMessage="1" sqref="A6 A9 A12 A15 A18" xr:uid="{AB847A58-5D5B-4A4E-A795-0C47A99FDA17}">
      <formula1>$O$3:$O$4</formula1>
    </dataValidation>
    <dataValidation type="date" operator="lessThanOrEqual" allowBlank="1" showInputMessage="1" showErrorMessage="1" sqref="F9:G9 F12:G12 F15:G15 F18:G18 F6:G6" xr:uid="{43343796-A2C2-41E7-A2E0-E18DE67D5815}">
      <formula1>73140</formula1>
    </dataValidation>
    <dataValidation type="list" allowBlank="1" showInputMessage="1" showErrorMessage="1" sqref="C7 C10 C13 C16 C19" xr:uid="{BD522DB9-BD17-43E9-84B4-7BE1DCB39A91}">
      <formula1>$P$3:$P$9</formula1>
    </dataValidation>
  </dataValidation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9"/>
  <sheetViews>
    <sheetView zoomScale="130" zoomScaleNormal="130" workbookViewId="0">
      <selection activeCell="A2" sqref="A2:G9"/>
    </sheetView>
  </sheetViews>
  <sheetFormatPr defaultRowHeight="13.5" x14ac:dyDescent="0.15"/>
  <cols>
    <col min="1" max="2" width="10.625" style="1" customWidth="1"/>
    <col min="3" max="3" width="9.875" style="1" customWidth="1"/>
    <col min="4" max="6" width="9" style="1"/>
    <col min="7" max="7" width="11" style="1" bestFit="1" customWidth="1"/>
    <col min="8" max="16384" width="9" style="1"/>
  </cols>
  <sheetData>
    <row r="1" spans="1:7" ht="13.5" customHeight="1" x14ac:dyDescent="0.15">
      <c r="A1" s="4"/>
      <c r="B1" s="6"/>
      <c r="C1" s="5"/>
    </row>
    <row r="2" spans="1:7" s="8" customFormat="1" x14ac:dyDescent="0.15">
      <c r="A2" s="94" t="s">
        <v>5</v>
      </c>
      <c r="B2" s="95"/>
      <c r="C2" s="96" t="s">
        <v>14</v>
      </c>
      <c r="D2" s="97"/>
      <c r="E2" s="97"/>
      <c r="F2" s="98"/>
      <c r="G2" s="7" t="s">
        <v>4</v>
      </c>
    </row>
    <row r="3" spans="1:7" s="10" customFormat="1" x14ac:dyDescent="0.15">
      <c r="A3" s="9" t="s">
        <v>11</v>
      </c>
      <c r="B3" s="9" t="s">
        <v>12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</row>
    <row r="4" spans="1:7" x14ac:dyDescent="0.15">
      <c r="A4" s="2">
        <v>0</v>
      </c>
      <c r="B4" s="2">
        <v>30</v>
      </c>
      <c r="C4" s="3">
        <v>16100</v>
      </c>
      <c r="D4" s="3">
        <v>18600</v>
      </c>
      <c r="E4" s="3">
        <v>21300</v>
      </c>
      <c r="F4" s="3">
        <v>24100</v>
      </c>
      <c r="G4" s="3"/>
    </row>
    <row r="5" spans="1:7" x14ac:dyDescent="0.15">
      <c r="A5" s="2">
        <v>30</v>
      </c>
      <c r="B5" s="2">
        <v>40</v>
      </c>
      <c r="C5" s="3">
        <v>21500</v>
      </c>
      <c r="D5" s="3">
        <v>24900</v>
      </c>
      <c r="E5" s="3">
        <v>28400</v>
      </c>
      <c r="F5" s="3">
        <v>32100</v>
      </c>
      <c r="G5" s="3"/>
    </row>
    <row r="6" spans="1:7" x14ac:dyDescent="0.15">
      <c r="A6" s="2">
        <v>40</v>
      </c>
      <c r="B6" s="2">
        <v>50</v>
      </c>
      <c r="C6" s="3">
        <v>26900</v>
      </c>
      <c r="D6" s="3">
        <v>31100</v>
      </c>
      <c r="E6" s="3">
        <v>35600</v>
      </c>
      <c r="F6" s="3">
        <v>40100</v>
      </c>
      <c r="G6" s="3"/>
    </row>
    <row r="7" spans="1:7" x14ac:dyDescent="0.15">
      <c r="A7" s="2">
        <v>50</v>
      </c>
      <c r="B7" s="2">
        <v>60</v>
      </c>
      <c r="C7" s="3">
        <v>32300</v>
      </c>
      <c r="D7" s="3">
        <v>37300</v>
      </c>
      <c r="E7" s="3">
        <v>42700</v>
      </c>
      <c r="F7" s="3">
        <v>48200</v>
      </c>
      <c r="G7" s="3"/>
    </row>
    <row r="8" spans="1:7" x14ac:dyDescent="0.15">
      <c r="A8" s="2">
        <v>60</v>
      </c>
      <c r="B8" s="2">
        <v>70</v>
      </c>
      <c r="C8" s="3">
        <v>37700</v>
      </c>
      <c r="D8" s="3">
        <v>43600</v>
      </c>
      <c r="E8" s="3">
        <v>49800</v>
      </c>
      <c r="F8" s="3">
        <v>56200</v>
      </c>
      <c r="G8" s="3"/>
    </row>
    <row r="9" spans="1:7" x14ac:dyDescent="0.15">
      <c r="A9" s="2">
        <v>70</v>
      </c>
      <c r="B9" s="2">
        <v>99999999</v>
      </c>
      <c r="C9" s="3">
        <v>43100</v>
      </c>
      <c r="D9" s="3">
        <v>49800</v>
      </c>
      <c r="E9" s="3">
        <v>56900</v>
      </c>
      <c r="F9" s="3">
        <v>64200</v>
      </c>
      <c r="G9" s="3"/>
    </row>
  </sheetData>
  <sheetProtection selectLockedCells="1" selectUnlockedCells="1"/>
  <mergeCells count="2">
    <mergeCell ref="A2:B2"/>
    <mergeCell ref="C2:F2"/>
  </mergeCells>
  <phoneticPr fontId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家賃低廉化補助金明細書</vt:lpstr>
      <vt:lpstr>計算用シート【編集不可】</vt:lpstr>
      <vt:lpstr>家賃低廉化補助金明細書!Print_Area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2022-09-21T08:23:13Z</dcterms:created>
  <dcterms:modified xsi:type="dcterms:W3CDTF">2024-03-29T11:02:06Z</dcterms:modified>
</cp:coreProperties>
</file>