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defaultThemeVersion="166925"/>
  <mc:AlternateContent xmlns:mc="http://schemas.openxmlformats.org/markup-compatibility/2006">
    <mc:Choice Requires="x15">
      <x15ac:absPath xmlns:x15ac="http://schemas.microsoft.com/office/spreadsheetml/2010/11/ac" url="https://d.docs.live.net/8cf51035ebd50308/デスクトップ/プロポーザル関係/03 HP公告/公告用資料/"/>
    </mc:Choice>
  </mc:AlternateContent>
  <xr:revisionPtr revIDLastSave="1" documentId="13_ncr:1_{4127EF42-1C53-440A-9E37-9B004D820194}" xr6:coauthVersionLast="47" xr6:coauthVersionMax="47" xr10:uidLastSave="{E27A2CAD-1CF2-4C04-92A8-DC4282EFEAD4}"/>
  <bookViews>
    <workbookView xWindow="-120" yWindow="-120" windowWidth="29040" windowHeight="15720" tabRatio="604" xr2:uid="{00000000-000D-0000-FFFF-FFFF00000000}"/>
  </bookViews>
  <sheets>
    <sheet name="【様式第8号】提案見積書" sheetId="27" r:id="rId1"/>
    <sheet name="第３表－１" sheetId="24" state="hidden" r:id="rId2"/>
    <sheet name="補助試算用Work" sheetId="26" state="hidden" r:id="rId3"/>
  </sheets>
  <externalReferences>
    <externalReference r:id="rId4"/>
    <externalReference r:id="rId5"/>
    <externalReference r:id="rId6"/>
    <externalReference r:id="rId7"/>
    <externalReference r:id="rId8"/>
    <externalReference r:id="rId9"/>
  </externalReferences>
  <definedNames>
    <definedName name="_____GP2" localSheetId="0" hidden="1">{"'受注'!$A$6:$R$15","'受注'!$A$18:$H$26","'受注'!$J$18:$P$26"}</definedName>
    <definedName name="_____GP2" localSheetId="1" hidden="1">{"'受注'!$A$6:$R$15","'受注'!$A$18:$H$26","'受注'!$J$18:$P$26"}</definedName>
    <definedName name="_____GP2" localSheetId="2" hidden="1">{"'受注'!$A$6:$R$15","'受注'!$A$18:$H$26","'受注'!$J$18:$P$26"}</definedName>
    <definedName name="_____GP2" hidden="1">{"'受注'!$A$6:$R$15","'受注'!$A$18:$H$26","'受注'!$J$18:$P$26"}</definedName>
    <definedName name="_____WK1" localSheetId="0" hidden="1">{#N/A,#N/A,FALSE,"予算表";#N/A,#N/A,FALSE,"人件費"}</definedName>
    <definedName name="_____WK1" localSheetId="1" hidden="1">{#N/A,#N/A,FALSE,"予算表";#N/A,#N/A,FALSE,"人件費"}</definedName>
    <definedName name="_____WK1" localSheetId="2" hidden="1">{#N/A,#N/A,FALSE,"予算表";#N/A,#N/A,FALSE,"人件費"}</definedName>
    <definedName name="_____WK1" hidden="1">{#N/A,#N/A,FALSE,"予算表";#N/A,#N/A,FALSE,"人件費"}</definedName>
    <definedName name="_____WK2" localSheetId="0" hidden="1">{#N/A,#N/A,FALSE,"予算表";#N/A,#N/A,FALSE,"人件費"}</definedName>
    <definedName name="_____WK2" localSheetId="1" hidden="1">{#N/A,#N/A,FALSE,"予算表";#N/A,#N/A,FALSE,"人件費"}</definedName>
    <definedName name="_____WK2" localSheetId="2" hidden="1">{#N/A,#N/A,FALSE,"予算表";#N/A,#N/A,FALSE,"人件費"}</definedName>
    <definedName name="_____WK2" hidden="1">{#N/A,#N/A,FALSE,"予算表";#N/A,#N/A,FALSE,"人件費"}</definedName>
    <definedName name="___GP2" localSheetId="0" hidden="1">{"'受注'!$A$6:$R$15","'受注'!$A$18:$H$26","'受注'!$J$18:$P$26"}</definedName>
    <definedName name="___GP2" localSheetId="1" hidden="1">{"'受注'!$A$6:$R$15","'受注'!$A$18:$H$26","'受注'!$J$18:$P$26"}</definedName>
    <definedName name="___GP2" localSheetId="2" hidden="1">{"'受注'!$A$6:$R$15","'受注'!$A$18:$H$26","'受注'!$J$18:$P$26"}</definedName>
    <definedName name="___GP2" hidden="1">{"'受注'!$A$6:$R$15","'受注'!$A$18:$H$26","'受注'!$J$18:$P$26"}</definedName>
    <definedName name="___WK1" localSheetId="0" hidden="1">{#N/A,#N/A,FALSE,"予算表";#N/A,#N/A,FALSE,"人件費"}</definedName>
    <definedName name="___WK1" localSheetId="1" hidden="1">{#N/A,#N/A,FALSE,"予算表";#N/A,#N/A,FALSE,"人件費"}</definedName>
    <definedName name="___WK1" localSheetId="2" hidden="1">{#N/A,#N/A,FALSE,"予算表";#N/A,#N/A,FALSE,"人件費"}</definedName>
    <definedName name="___WK1" hidden="1">{#N/A,#N/A,FALSE,"予算表";#N/A,#N/A,FALSE,"人件費"}</definedName>
    <definedName name="___WK2" localSheetId="0" hidden="1">{#N/A,#N/A,FALSE,"予算表";#N/A,#N/A,FALSE,"人件費"}</definedName>
    <definedName name="___WK2" localSheetId="1" hidden="1">{#N/A,#N/A,FALSE,"予算表";#N/A,#N/A,FALSE,"人件費"}</definedName>
    <definedName name="___WK2" localSheetId="2" hidden="1">{#N/A,#N/A,FALSE,"予算表";#N/A,#N/A,FALSE,"人件費"}</definedName>
    <definedName name="___WK2" hidden="1">{#N/A,#N/A,FALSE,"予算表";#N/A,#N/A,FALSE,"人件費"}</definedName>
    <definedName name="__GP2" localSheetId="0" hidden="1">{"'受注'!$A$6:$R$15","'受注'!$A$18:$H$26","'受注'!$J$18:$P$26"}</definedName>
    <definedName name="__GP2" localSheetId="1" hidden="1">{"'受注'!$A$6:$R$15","'受注'!$A$18:$H$26","'受注'!$J$18:$P$26"}</definedName>
    <definedName name="__GP2" localSheetId="2" hidden="1">{"'受注'!$A$6:$R$15","'受注'!$A$18:$H$26","'受注'!$J$18:$P$26"}</definedName>
    <definedName name="__GP2" hidden="1">{"'受注'!$A$6:$R$15","'受注'!$A$18:$H$26","'受注'!$J$18:$P$26"}</definedName>
    <definedName name="__WK1" localSheetId="0" hidden="1">{#N/A,#N/A,FALSE,"予算表";#N/A,#N/A,FALSE,"人件費"}</definedName>
    <definedName name="__WK1" localSheetId="1" hidden="1">{#N/A,#N/A,FALSE,"予算表";#N/A,#N/A,FALSE,"人件費"}</definedName>
    <definedName name="__WK1" localSheetId="2" hidden="1">{#N/A,#N/A,FALSE,"予算表";#N/A,#N/A,FALSE,"人件費"}</definedName>
    <definedName name="__WK1" hidden="1">{#N/A,#N/A,FALSE,"予算表";#N/A,#N/A,FALSE,"人件費"}</definedName>
    <definedName name="__WK2" localSheetId="0" hidden="1">{#N/A,#N/A,FALSE,"予算表";#N/A,#N/A,FALSE,"人件費"}</definedName>
    <definedName name="__WK2" localSheetId="1" hidden="1">{#N/A,#N/A,FALSE,"予算表";#N/A,#N/A,FALSE,"人件費"}</definedName>
    <definedName name="__WK2" localSheetId="2" hidden="1">{#N/A,#N/A,FALSE,"予算表";#N/A,#N/A,FALSE,"人件費"}</definedName>
    <definedName name="__WK2" hidden="1">{#N/A,#N/A,FALSE,"予算表";#N/A,#N/A,FALSE,"人件費"}</definedName>
    <definedName name="_19GP2_" localSheetId="0" hidden="1">{"'受注'!$A$6:$R$15","'受注'!$A$18:$H$26","'受注'!$J$18:$P$26"}</definedName>
    <definedName name="_19GP2_" localSheetId="1" hidden="1">{"'受注'!$A$6:$R$15","'受注'!$A$18:$H$26","'受注'!$J$18:$P$26"}</definedName>
    <definedName name="_19GP2_" localSheetId="2" hidden="1">{"'受注'!$A$6:$R$15","'受注'!$A$18:$H$26","'受注'!$J$18:$P$26"}</definedName>
    <definedName name="_19GP2_" hidden="1">{"'受注'!$A$6:$R$15","'受注'!$A$18:$H$26","'受注'!$J$18:$P$26"}</definedName>
    <definedName name="_21GP2_" localSheetId="0" hidden="1">{"'受注'!$A$6:$R$15","'受注'!$A$18:$H$26","'受注'!$J$18:$P$26"}</definedName>
    <definedName name="_21GP2_" localSheetId="1" hidden="1">{"'受注'!$A$6:$R$15","'受注'!$A$18:$H$26","'受注'!$J$18:$P$26"}</definedName>
    <definedName name="_21GP2_" localSheetId="2" hidden="1">{"'受注'!$A$6:$R$15","'受注'!$A$18:$H$26","'受注'!$J$18:$P$26"}</definedName>
    <definedName name="_21GP2_" hidden="1">{"'受注'!$A$6:$R$15","'受注'!$A$18:$H$26","'受注'!$J$18:$P$26"}</definedName>
    <definedName name="_Dist_Bin" localSheetId="0" hidden="1">#REF!</definedName>
    <definedName name="_Dist_Bin" localSheetId="1" hidden="1">#REF!</definedName>
    <definedName name="_Dist_Bin" localSheetId="2" hidden="1">#REF!</definedName>
    <definedName name="_Dist_Bin" hidden="1">#REF!</definedName>
    <definedName name="_Dist_Values" localSheetId="0" hidden="1">#REF!</definedName>
    <definedName name="_Dist_Values" localSheetId="1" hidden="1">#REF!</definedName>
    <definedName name="_Dist_Values" localSheetId="2" hidden="1">#REF!</definedName>
    <definedName name="_Dist_Values" hidden="1">#REF!</definedName>
    <definedName name="_Fill" localSheetId="0" hidden="1">#REF!</definedName>
    <definedName name="_Fill" localSheetId="1" hidden="1">#REF!</definedName>
    <definedName name="_Fill" localSheetId="2" hidden="1">#REF!</definedName>
    <definedName name="_Fill" hidden="1">#REF!</definedName>
    <definedName name="_xlnm._FilterDatabase" localSheetId="0" hidden="1">【様式第8号】提案見積書!$G$7:$H$177</definedName>
    <definedName name="_xlnm._FilterDatabase" localSheetId="1" hidden="1">#REF!</definedName>
    <definedName name="_xlnm._FilterDatabase" localSheetId="2" hidden="1">補助試算用Work!$A$6:$K$22</definedName>
    <definedName name="_xlnm._FilterDatabase" hidden="1">#REF!</definedName>
    <definedName name="_Key1" localSheetId="0" hidden="1">#REF!</definedName>
    <definedName name="_Key1" localSheetId="1" hidden="1">#REF!</definedName>
    <definedName name="_Key1" localSheetId="2" hidden="1">#REF!</definedName>
    <definedName name="_Key1" hidden="1">#REF!</definedName>
    <definedName name="_Key2" localSheetId="0" hidden="1">#REF!</definedName>
    <definedName name="_Key2" localSheetId="1" hidden="1">'[1]６月'!#REF!</definedName>
    <definedName name="_Key2" localSheetId="2" hidden="1">'[1]６月'!#REF!</definedName>
    <definedName name="_Key2" hidden="1">#REF!</definedName>
    <definedName name="_Order1" hidden="1">255</definedName>
    <definedName name="_Order2" hidden="1">255</definedName>
    <definedName name="_Regression_A" hidden="1">#REF!</definedName>
    <definedName name="_Regression_X" localSheetId="0" hidden="1">#REF!</definedName>
    <definedName name="_Regression_X" localSheetId="1" hidden="1">#REF!</definedName>
    <definedName name="_Regression_X" localSheetId="2" hidden="1">#REF!</definedName>
    <definedName name="_Regression_X" hidden="1">#REF!</definedName>
    <definedName name="_regression_xx" localSheetId="0" hidden="1">#REF!</definedName>
    <definedName name="_regression_xx" localSheetId="1" hidden="1">#REF!</definedName>
    <definedName name="_regression_xx" localSheetId="2" hidden="1">#REF!</definedName>
    <definedName name="_regression_xx" hidden="1">#REF!</definedName>
    <definedName name="_Sort" localSheetId="0" hidden="1">#REF!</definedName>
    <definedName name="_Sort" localSheetId="1" hidden="1">#REF!</definedName>
    <definedName name="_Sort" localSheetId="2" hidden="1">#REF!</definedName>
    <definedName name="_Sort" hidden="1">#REF!</definedName>
    <definedName name="_WK1" localSheetId="0" hidden="1">{#N/A,#N/A,FALSE,"予算表";#N/A,#N/A,FALSE,"人件費"}</definedName>
    <definedName name="_WK1" localSheetId="1" hidden="1">{#N/A,#N/A,FALSE,"予算表";#N/A,#N/A,FALSE,"人件費"}</definedName>
    <definedName name="_WK1" localSheetId="2" hidden="1">{#N/A,#N/A,FALSE,"予算表";#N/A,#N/A,FALSE,"人件費"}</definedName>
    <definedName name="_WK1" hidden="1">{#N/A,#N/A,FALSE,"予算表";#N/A,#N/A,FALSE,"人件費"}</definedName>
    <definedName name="_WK2" localSheetId="0" hidden="1">{#N/A,#N/A,FALSE,"予算表";#N/A,#N/A,FALSE,"人件費"}</definedName>
    <definedName name="_WK2" localSheetId="1" hidden="1">{#N/A,#N/A,FALSE,"予算表";#N/A,#N/A,FALSE,"人件費"}</definedName>
    <definedName name="_WK2" localSheetId="2" hidden="1">{#N/A,#N/A,FALSE,"予算表";#N/A,#N/A,FALSE,"人件費"}</definedName>
    <definedName name="_WK2" hidden="1">{#N/A,#N/A,FALSE,"予算表";#N/A,#N/A,FALSE,"人件費"}</definedName>
    <definedName name="a" hidden="1">#REF!</definedName>
    <definedName name="aaa" localSheetId="0" hidden="1">{#N/A,#N/A,FALSE,"予算表";#N/A,#N/A,FALSE,"人件費"}</definedName>
    <definedName name="aaa" hidden="1">{#N/A,#N/A,FALSE,"予算表";#N/A,#N/A,FALSE,"人件費"}</definedName>
    <definedName name="Access_Button" localSheetId="0" hidden="1">"価格H_hard_諸元___2__List"</definedName>
    <definedName name="Access_Button" hidden="1">"機器構成_ver7_List"</definedName>
    <definedName name="AccessDatabase" localSheetId="0" hidden="1">"C:\MTAKAHAS\価格H.mdb"</definedName>
    <definedName name="AccessDatabase" hidden="1">"B:\My Documents\富山\機器構成\機器構成.mdb"</definedName>
    <definedName name="AS2DocOpenMode" hidden="1">"AS2DocumentEdit"</definedName>
    <definedName name="Base_0001" localSheetId="0" hidden="1">#REF!</definedName>
    <definedName name="Base_0001" localSheetId="1" hidden="1">#REF!</definedName>
    <definedName name="Base_0001" localSheetId="2" hidden="1">#REF!</definedName>
    <definedName name="Base_0001" hidden="1">#REF!</definedName>
    <definedName name="bbb" localSheetId="0" hidden="1">{#N/A,#N/A,FALSE,"予算表";#N/A,#N/A,FALSE,"人件費"}</definedName>
    <definedName name="bbb" hidden="1">{#N/A,#N/A,FALSE,"予算表";#N/A,#N/A,FALSE,"人件費"}</definedName>
    <definedName name="BuildingLAN_10001" localSheetId="0" hidden="1">#REF!</definedName>
    <definedName name="BuildingLAN_10001" localSheetId="1" hidden="1">#REF!</definedName>
    <definedName name="BuildingLAN_10001" localSheetId="2" hidden="1">#REF!</definedName>
    <definedName name="BuildingLAN_10001" hidden="1">#REF!</definedName>
    <definedName name="BuildingLAN_10002" localSheetId="0" hidden="1">#REF!</definedName>
    <definedName name="BuildingLAN_10002" localSheetId="1" hidden="1">#REF!</definedName>
    <definedName name="BuildingLAN_10002" localSheetId="2" hidden="1">#REF!</definedName>
    <definedName name="BuildingLAN_10002" hidden="1">#REF!</definedName>
    <definedName name="BuildingLAN_10003" localSheetId="0" hidden="1">#REF!</definedName>
    <definedName name="BuildingLAN_10003" hidden="1">#REF!</definedName>
    <definedName name="BuildingLAN_10004" localSheetId="0" hidden="1">#REF!</definedName>
    <definedName name="BuildingLAN_10004" hidden="1">#REF!</definedName>
    <definedName name="BuildingLAN_10005" localSheetId="0" hidden="1">#REF!</definedName>
    <definedName name="BuildingLAN_10005" hidden="1">#REF!</definedName>
    <definedName name="BuildingLAN_20000" localSheetId="0" hidden="1">#REF!</definedName>
    <definedName name="BuildingLAN_20000" hidden="1">#REF!</definedName>
    <definedName name="Confirm_10000" localSheetId="0" hidden="1">#REF!</definedName>
    <definedName name="Confirm_10000" hidden="1">#REF!</definedName>
    <definedName name="ddd" localSheetId="0" hidden="1">{#N/A,#N/A,FALSE,"予算表";#N/A,#N/A,FALSE,"人件費"}</definedName>
    <definedName name="ddd" localSheetId="1" hidden="1">{#N/A,#N/A,FALSE,"予算表";#N/A,#N/A,FALSE,"人件費"}</definedName>
    <definedName name="ddd" localSheetId="2" hidden="1">{#N/A,#N/A,FALSE,"予算表";#N/A,#N/A,FALSE,"人件費"}</definedName>
    <definedName name="ddd" hidden="1">{#N/A,#N/A,FALSE,"予算表";#N/A,#N/A,FALSE,"人件費"}</definedName>
    <definedName name="dddfff" localSheetId="0" hidden="1">{#N/A,#N/A,FALSE,"予算表";#N/A,#N/A,FALSE,"人件費"}</definedName>
    <definedName name="dddfff" localSheetId="1" hidden="1">{#N/A,#N/A,FALSE,"予算表";#N/A,#N/A,FALSE,"人件費"}</definedName>
    <definedName name="dddfff" localSheetId="2" hidden="1">{#N/A,#N/A,FALSE,"予算表";#N/A,#N/A,FALSE,"人件費"}</definedName>
    <definedName name="dddfff" hidden="1">{#N/A,#N/A,FALSE,"予算表";#N/A,#N/A,FALSE,"人件費"}</definedName>
    <definedName name="Delivery_10100" localSheetId="0" hidden="1">#REF!</definedName>
    <definedName name="Delivery_10100" localSheetId="1" hidden="1">#REF!</definedName>
    <definedName name="Delivery_10100" localSheetId="2" hidden="1">#REF!</definedName>
    <definedName name="Delivery_10100" hidden="1">#REF!</definedName>
    <definedName name="Delivery_10200" localSheetId="0" hidden="1">#REF!</definedName>
    <definedName name="Delivery_10200" localSheetId="1" hidden="1">#REF!</definedName>
    <definedName name="Delivery_10200" localSheetId="2" hidden="1">#REF!</definedName>
    <definedName name="Delivery_10200" hidden="1">#REF!</definedName>
    <definedName name="Delivery_10300" localSheetId="0" hidden="1">#REF!</definedName>
    <definedName name="Delivery_10300" localSheetId="1" hidden="1">#REF!</definedName>
    <definedName name="Delivery_10300" localSheetId="2" hidden="1">#REF!</definedName>
    <definedName name="Delivery_10300" hidden="1">#REF!</definedName>
    <definedName name="Delivery_10401" localSheetId="0" hidden="1">#REF!</definedName>
    <definedName name="Delivery_10401" hidden="1">#REF!</definedName>
    <definedName name="Delivery_10402" localSheetId="0" hidden="1">#REF!</definedName>
    <definedName name="Delivery_10402" hidden="1">#REF!</definedName>
    <definedName name="Delivery_10501" localSheetId="0" hidden="1">#REF!</definedName>
    <definedName name="Delivery_10501" hidden="1">#REF!</definedName>
    <definedName name="Delivery_10502" localSheetId="0" hidden="1">#REF!</definedName>
    <definedName name="Delivery_10502" hidden="1">#REF!</definedName>
    <definedName name="Delivery_20000" localSheetId="0" hidden="1">#REF!</definedName>
    <definedName name="Delivery_20000" hidden="1">#REF!</definedName>
    <definedName name="ｄｓｄｓｄｓ" localSheetId="0" hidden="1">{#N/A,#N/A,FALSE,"予算表";#N/A,#N/A,FALSE,"人件費"}</definedName>
    <definedName name="ｄｓｄｓｄｓ" localSheetId="1" hidden="1">{#N/A,#N/A,FALSE,"予算表";#N/A,#N/A,FALSE,"人件費"}</definedName>
    <definedName name="ｄｓｄｓｄｓ" localSheetId="2" hidden="1">{#N/A,#N/A,FALSE,"予算表";#N/A,#N/A,FALSE,"人件費"}</definedName>
    <definedName name="ｄｓｄｓｄｓ" hidden="1">{#N/A,#N/A,FALSE,"予算表";#N/A,#N/A,FALSE,"人件費"}</definedName>
    <definedName name="ge4gas" localSheetId="0" hidden="1">#REF!</definedName>
    <definedName name="ge4gas" hidden="1">#REF!</definedName>
    <definedName name="GP" localSheetId="0" hidden="1">{"'受注'!$A$6:$R$15","'受注'!$A$18:$H$26","'受注'!$J$18:$P$26"}</definedName>
    <definedName name="GP" localSheetId="1" hidden="1">{"'受注'!$A$6:$R$15","'受注'!$A$18:$H$26","'受注'!$J$18:$P$26"}</definedName>
    <definedName name="GP" localSheetId="2" hidden="1">{"'受注'!$A$6:$R$15","'受注'!$A$18:$H$26","'受注'!$J$18:$P$26"}</definedName>
    <definedName name="GP" hidden="1">{"'受注'!$A$6:$R$15","'受注'!$A$18:$H$26","'受注'!$J$18:$P$26"}</definedName>
    <definedName name="ＧＷメッセージ一覧" localSheetId="0" hidden="1">#REF!</definedName>
    <definedName name="ＧＷメッセージ一覧" localSheetId="1" hidden="1">#REF!</definedName>
    <definedName name="ＧＷメッセージ一覧" localSheetId="2" hidden="1">#REF!</definedName>
    <definedName name="ＧＷメッセージ一覧" hidden="1">#REF!</definedName>
    <definedName name="hhtm_control" localSheetId="0" hidden="1">{"'財務会計②'!$A$1:$L$64","'財務会計①'!$A$1:$L$64","'福祉情報'!$A$1:$H$35","'別紙'!$A$1:$K$78","'その他②'!$A$1:$L$63","'INFRATAC'!$A$1:$L$64","'その他①'!$A$1:$K$65"}</definedName>
    <definedName name="hhtm_control" localSheetId="1" hidden="1">{"'財務会計②'!$A$1:$L$64","'財務会計①'!$A$1:$L$64","'福祉情報'!$A$1:$H$35","'別紙'!$A$1:$K$78","'その他②'!$A$1:$L$63","'INFRATAC'!$A$1:$L$64","'その他①'!$A$1:$K$65"}</definedName>
    <definedName name="hhtm_control" localSheetId="2" hidden="1">{"'財務会計②'!$A$1:$L$64","'財務会計①'!$A$1:$L$64","'福祉情報'!$A$1:$H$35","'別紙'!$A$1:$K$78","'その他②'!$A$1:$L$63","'INFRATAC'!$A$1:$L$64","'その他①'!$A$1:$K$65"}</definedName>
    <definedName name="hhtm_control" hidden="1">{"'財務会計②'!$A$1:$L$64","'財務会計①'!$A$1:$L$64","'福祉情報'!$A$1:$H$35","'別紙'!$A$1:$K$78","'その他②'!$A$1:$L$63","'INFRATAC'!$A$1:$L$64","'その他①'!$A$1:$K$65"}</definedName>
    <definedName name="HTML" localSheetId="0" hidden="1">{"'100DPro'!$A$1:$H$149"}</definedName>
    <definedName name="HTML" localSheetId="1" hidden="1">{"'100DPro'!$A$1:$H$149"}</definedName>
    <definedName name="HTML" localSheetId="2" hidden="1">{"'100DPro'!$A$1:$H$149"}</definedName>
    <definedName name="HTML" hidden="1">{"'100DPro'!$A$1:$H$149"}</definedName>
    <definedName name="HTML_CodePage" hidden="1">932</definedName>
    <definedName name="HTML_Control" localSheetId="0" hidden="1">{"'100DPro'!$A$1:$H$149"}</definedName>
    <definedName name="HTML_Control" localSheetId="1" hidden="1">{"'Ｅ－ｍａｉｌアドレス一覧'!$A$1:$E$102"}</definedName>
    <definedName name="HTML_Control" localSheetId="2" hidden="1">{"'Ｅ－ｍａｉｌアドレス一覧'!$A$1:$E$102"}</definedName>
    <definedName name="HTML_Control" hidden="1">{"'Ｅ－ｍａｉｌアドレス一覧'!$A$1:$E$102"}</definedName>
    <definedName name="HTML_Description" hidden="1">""</definedName>
    <definedName name="HTML_Email" hidden="1">""</definedName>
    <definedName name="HTML_Header" localSheetId="0" hidden="1">""</definedName>
    <definedName name="HTML_Header" hidden="1">"E-mailアドレス一覧表"</definedName>
    <definedName name="HTML_LastUpdate" localSheetId="0" hidden="1">"97/10/01"</definedName>
    <definedName name="HTML_LastUpdate" hidden="1">"00/05/10"</definedName>
    <definedName name="HTML_LineAfter" localSheetId="0" hidden="1">FALSE</definedName>
    <definedName name="HTML_LineAfter" hidden="1">TRUE</definedName>
    <definedName name="HTML_LineBefore" localSheetId="0" hidden="1">FALSE</definedName>
    <definedName name="HTML_LineBefore" hidden="1">TRUE</definedName>
    <definedName name="HTML_Name" localSheetId="0" hidden="1">""</definedName>
    <definedName name="HTML_Name" hidden="1">"情報システム部"</definedName>
    <definedName name="HTML_OBDlg2" hidden="1">TRUE</definedName>
    <definedName name="HTML_OBDlg3" hidden="1">TRUE</definedName>
    <definedName name="HTML_OBDlg4" hidden="1">TRUE</definedName>
    <definedName name="HTML_OS" hidden="1">0</definedName>
    <definedName name="HTML_PathFile" localSheetId="0" hidden="1">"H:\common\58PRICE\H9-10\HTML\100DPro.htm"</definedName>
    <definedName name="HTML_PathFile" hidden="1">"C:\WINNT\PROFILES\Administrator\ﾃﾞｽｸﾄｯﾌﾟ\E-mail.htm"</definedName>
    <definedName name="HTML_PathTemplate" hidden="1">"H:\QQ18(福井)\2 開発\4.業務設計\MyHTML tmp.htm"</definedName>
    <definedName name="HTML_Title" localSheetId="0" hidden="1">"100DPro"</definedName>
    <definedName name="HTML_Title" hidden="1">"E-mailアドレス一覧表"</definedName>
    <definedName name="HTML1_1" hidden="1">"[nt.xls]EXPRESS5800_110PRO!$A$1:$I$60"</definedName>
    <definedName name="HTML1_10" hidden="1">""</definedName>
    <definedName name="HTML1_11" hidden="1">-4146</definedName>
    <definedName name="HTML1_12" hidden="1">"A:\My Documents\EXCEL\MyHTML.htm"</definedName>
    <definedName name="HTML1_2" hidden="1">1</definedName>
    <definedName name="HTML1_3" hidden="1">"nt0001"</definedName>
    <definedName name="HTML1_4" hidden="1">"EXPRESS5800_110PRO"</definedName>
    <definedName name="HTML1_5" hidden="1">""</definedName>
    <definedName name="HTML1_6" hidden="1">1</definedName>
    <definedName name="HTML1_7" hidden="1">1</definedName>
    <definedName name="HTML1_8" hidden="1">"96/09/11"</definedName>
    <definedName name="HTML1_9" hidden="1">"岡島 達治"</definedName>
    <definedName name="HTML2_1" hidden="1">"[nt.xls]EXPRESS5800_110PRO!$A$1:$H$61"</definedName>
    <definedName name="HTML2_10" hidden="1">""</definedName>
    <definedName name="HTML2_11" hidden="1">1</definedName>
    <definedName name="HTML2_12" hidden="1">"A:\My Documents\EXCEL\MyHTML.htm"</definedName>
    <definedName name="HTML2_2" hidden="1">1</definedName>
    <definedName name="HTML2_3" hidden="1">"nt0001"</definedName>
    <definedName name="HTML2_4" hidden="1">"EXPRESS5800_110PRO"</definedName>
    <definedName name="HTML2_5" hidden="1">""</definedName>
    <definedName name="HTML2_6" hidden="1">-4146</definedName>
    <definedName name="HTML2_7" hidden="1">-4146</definedName>
    <definedName name="HTML2_8" hidden="1">"96/09/11"</definedName>
    <definedName name="HTML2_9" hidden="1">"岡島 達治"</definedName>
    <definedName name="HTML3_1" hidden="1">"'[nt.xls]ＳＣＡＴ－ＮＴ　構成表'!$A$1:$H$260"</definedName>
    <definedName name="HTML3_10" hidden="1">""</definedName>
    <definedName name="HTML3_11" hidden="1">1</definedName>
    <definedName name="HTML3_12" hidden="1">"A:\My Documents\EXCEL\MyHTML.htm"</definedName>
    <definedName name="HTML3_2" hidden="1">1</definedName>
    <definedName name="HTML3_3" hidden="1">""</definedName>
    <definedName name="HTML3_4" hidden="1">"ＳＣＡＴ－ＮＴ　構成表"</definedName>
    <definedName name="HTML3_5" hidden="1">""</definedName>
    <definedName name="HTML3_6" hidden="1">1</definedName>
    <definedName name="HTML3_7" hidden="1">-4146</definedName>
    <definedName name="HTML3_8" hidden="1">"96/09/11"</definedName>
    <definedName name="HTML3_9" hidden="1">"岡島 達治"</definedName>
    <definedName name="HTML4_1" hidden="1">"'[nt.xls]ＳＣＡＴ－ＮＴ　構成表'!$A$2:$H$60"</definedName>
    <definedName name="HTML4_10" hidden="1">""</definedName>
    <definedName name="HTML4_11" hidden="1">1</definedName>
    <definedName name="HTML4_12" hidden="1">"A:\My Documents\EXCEL\MyHTML.htm"</definedName>
    <definedName name="HTML4_2" hidden="1">1</definedName>
    <definedName name="HTML4_3" hidden="1">"nt"</definedName>
    <definedName name="HTML4_4" hidden="1">"ＳＣＡＴ－ＮＴ　構成表"</definedName>
    <definedName name="HTML4_5" hidden="1">""</definedName>
    <definedName name="HTML4_6" hidden="1">-4146</definedName>
    <definedName name="HTML4_7" hidden="1">-4146</definedName>
    <definedName name="HTML4_8" hidden="1">"96/09/11"</definedName>
    <definedName name="HTML4_9" hidden="1">"岡島 達治"</definedName>
    <definedName name="HTML5_1" hidden="1">"'[nt.xls]ＳＣＡＴ－ＮＴ　構成表'!$A$1:$H$155"</definedName>
    <definedName name="HTML5_10" hidden="1">""</definedName>
    <definedName name="HTML5_11" hidden="1">1</definedName>
    <definedName name="HTML5_12" hidden="1">"A:\My Documents\EXCEL\MyHTML.htm"</definedName>
    <definedName name="HTML5_2" hidden="1">1</definedName>
    <definedName name="HTML5_3" hidden="1">"nt"</definedName>
    <definedName name="HTML5_4" hidden="1">"ＳＣＡＴ－ＮＴ　構成表"</definedName>
    <definedName name="HTML5_5" hidden="1">""</definedName>
    <definedName name="HTML5_6" hidden="1">-4146</definedName>
    <definedName name="HTML5_7" hidden="1">-4146</definedName>
    <definedName name="HTML5_8" hidden="1">"96/09/11"</definedName>
    <definedName name="HTML5_9" hidden="1">"岡島 達治"</definedName>
    <definedName name="HTML6_1" hidden="1">"'[nt.xls]ＳＣＡＴ－ＮＴ　構成表'!$A$1:$H$112"</definedName>
    <definedName name="HTML6_10" hidden="1">""</definedName>
    <definedName name="HTML6_11" hidden="1">1</definedName>
    <definedName name="HTML6_12" hidden="1">"A:\My Documents\EXCEL\MyHTML.htm"</definedName>
    <definedName name="HTML6_2" hidden="1">1</definedName>
    <definedName name="HTML6_3" hidden="1">"nt"</definedName>
    <definedName name="HTML6_4" hidden="1">"ＳＣＡＴ－ＮＴ　構成表"</definedName>
    <definedName name="HTML6_5" hidden="1">""</definedName>
    <definedName name="HTML6_6" hidden="1">-4146</definedName>
    <definedName name="HTML6_7" hidden="1">-4146</definedName>
    <definedName name="HTML6_8" hidden="1">"96/09/11"</definedName>
    <definedName name="HTML6_9" hidden="1">"岡島 達治"</definedName>
    <definedName name="HTML7_1" hidden="1">"'[nt.xls]ＳＣＡＴ－ＮＴ　構成表'!$A$1:$G$260"</definedName>
    <definedName name="HTML7_10" hidden="1">""</definedName>
    <definedName name="HTML7_11" hidden="1">1</definedName>
    <definedName name="HTML7_12" hidden="1">"A:\My Documents\EXCEL\MyHTML.htm"</definedName>
    <definedName name="HTML7_2" hidden="1">1</definedName>
    <definedName name="HTML7_3" hidden="1">""</definedName>
    <definedName name="HTML7_4" hidden="1">"ＳＣＡＴ－ＮＴ　構成表"</definedName>
    <definedName name="HTML7_5" hidden="1">""</definedName>
    <definedName name="HTML7_6" hidden="1">-4146</definedName>
    <definedName name="HTML7_7" hidden="1">-4146</definedName>
    <definedName name="HTML7_8" hidden="1">"96/09/11"</definedName>
    <definedName name="HTML7_9" hidden="1">"岡島 達治"</definedName>
    <definedName name="HTML8_1" hidden="1">"'[nt.xls]ＳＣＡＴ－ＮＴ　構成表'!$A$1:$G$250"</definedName>
    <definedName name="HTML8_10" hidden="1">""</definedName>
    <definedName name="HTML8_11" hidden="1">1</definedName>
    <definedName name="HTML8_12" hidden="1">"A:\My Documents\EXCEL\MyHTML.htm"</definedName>
    <definedName name="HTML8_2" hidden="1">1</definedName>
    <definedName name="HTML8_3" hidden="1">""</definedName>
    <definedName name="HTML8_4" hidden="1">"ＳＣＡＴ－ＮＴ　構成表"</definedName>
    <definedName name="HTML8_5" hidden="1">""</definedName>
    <definedName name="HTML8_6" hidden="1">-4146</definedName>
    <definedName name="HTML8_7" hidden="1">-4146</definedName>
    <definedName name="HTML8_8" hidden="1">"96/09/11"</definedName>
    <definedName name="HTML8_9" hidden="1">"岡島 達治"</definedName>
    <definedName name="HTMLCount" hidden="1">8</definedName>
    <definedName name="InstallDesign_10101" localSheetId="0" hidden="1">#REF!</definedName>
    <definedName name="InstallDesign_10101" localSheetId="1" hidden="1">#REF!</definedName>
    <definedName name="InstallDesign_10101" localSheetId="2" hidden="1">#REF!</definedName>
    <definedName name="InstallDesign_10101" hidden="1">#REF!</definedName>
    <definedName name="InstallDesign_10102" localSheetId="0" hidden="1">#REF!</definedName>
    <definedName name="InstallDesign_10102" localSheetId="1" hidden="1">#REF!</definedName>
    <definedName name="InstallDesign_10102" localSheetId="2" hidden="1">#REF!</definedName>
    <definedName name="InstallDesign_10102" hidden="1">#REF!</definedName>
    <definedName name="InstallDesign_10201" localSheetId="0" hidden="1">#REF!</definedName>
    <definedName name="InstallDesign_10201" localSheetId="1" hidden="1">#REF!</definedName>
    <definedName name="InstallDesign_10201" localSheetId="2" hidden="1">#REF!</definedName>
    <definedName name="InstallDesign_10201" hidden="1">#REF!</definedName>
    <definedName name="InstallDesign_10202" localSheetId="0" hidden="1">#REF!</definedName>
    <definedName name="InstallDesign_10202" hidden="1">#REF!</definedName>
    <definedName name="InstallDesign_10301" localSheetId="0" hidden="1">#REF!</definedName>
    <definedName name="InstallDesign_10301" hidden="1">#REF!</definedName>
    <definedName name="InstallDesign_10401" localSheetId="0" hidden="1">#REF!</definedName>
    <definedName name="InstallDesign_10401" hidden="1">#REF!</definedName>
    <definedName name="InstallDesign_10401s" localSheetId="0" hidden="1">#REF!</definedName>
    <definedName name="InstallDesign_10401s" hidden="1">#REF!</definedName>
    <definedName name="InstallDesign_10401sVD" localSheetId="0" hidden="1">#REF!</definedName>
    <definedName name="InstallDesign_10401sVD" hidden="1">#REF!</definedName>
    <definedName name="InstallDesign_10401VD" localSheetId="0" hidden="1">#REF!</definedName>
    <definedName name="InstallDesign_10401VD" hidden="1">#REF!</definedName>
    <definedName name="InstallDesign_10402" localSheetId="0" hidden="1">#REF!</definedName>
    <definedName name="InstallDesign_10402" hidden="1">#REF!</definedName>
    <definedName name="InstallDesign_10402s" localSheetId="0" hidden="1">#REF!</definedName>
    <definedName name="InstallDesign_10402s" hidden="1">#REF!</definedName>
    <definedName name="InstallDesign_10402sVD" localSheetId="0" hidden="1">#REF!</definedName>
    <definedName name="InstallDesign_10402sVD" hidden="1">#REF!</definedName>
    <definedName name="InstallDesign_10402VD" localSheetId="0" hidden="1">#REF!</definedName>
    <definedName name="InstallDesign_10402VD" hidden="1">#REF!</definedName>
    <definedName name="InstallDesign_10403" localSheetId="0" hidden="1">#REF!</definedName>
    <definedName name="InstallDesign_10403" hidden="1">#REF!</definedName>
    <definedName name="InstallDesign_10403s" localSheetId="0" hidden="1">#REF!</definedName>
    <definedName name="InstallDesign_10403s" hidden="1">#REF!</definedName>
    <definedName name="InstallDesign_10403sVD" localSheetId="0" hidden="1">#REF!</definedName>
    <definedName name="InstallDesign_10403sVD" hidden="1">#REF!</definedName>
    <definedName name="InstallDesign_10403VD" localSheetId="0" hidden="1">#REF!</definedName>
    <definedName name="InstallDesign_10403VD" hidden="1">#REF!</definedName>
    <definedName name="InstallDesign_10404" localSheetId="0" hidden="1">#REF!</definedName>
    <definedName name="InstallDesign_10404" hidden="1">#REF!</definedName>
    <definedName name="InstallDesign_10404VD" localSheetId="0" hidden="1">#REF!</definedName>
    <definedName name="InstallDesign_10404VD" hidden="1">#REF!</definedName>
    <definedName name="InstallDesign_10501" localSheetId="0" hidden="1">#REF!</definedName>
    <definedName name="InstallDesign_10501" hidden="1">#REF!</definedName>
    <definedName name="InstallDesign_10501s" localSheetId="0" hidden="1">#REF!</definedName>
    <definedName name="InstallDesign_10501s" hidden="1">#REF!</definedName>
    <definedName name="InstallDesign_10501sVD" localSheetId="0" hidden="1">#REF!</definedName>
    <definedName name="InstallDesign_10501sVD" hidden="1">#REF!</definedName>
    <definedName name="InstallDesign_10501VD" localSheetId="0" hidden="1">#REF!</definedName>
    <definedName name="InstallDesign_10501VD" hidden="1">#REF!</definedName>
    <definedName name="InstallDesign_10601" localSheetId="0" hidden="1">#REF!</definedName>
    <definedName name="InstallDesign_10601" hidden="1">#REF!</definedName>
    <definedName name="InstallDesign_10601VD" localSheetId="0" hidden="1">#REF!</definedName>
    <definedName name="InstallDesign_10601VD" hidden="1">#REF!</definedName>
    <definedName name="InstallDesign_10701" localSheetId="0" hidden="1">#REF!</definedName>
    <definedName name="InstallDesign_10701" hidden="1">#REF!</definedName>
    <definedName name="InstallDesign_10801" localSheetId="0" hidden="1">#REF!</definedName>
    <definedName name="InstallDesign_10801" hidden="1">#REF!</definedName>
    <definedName name="InstallDesign_10901" localSheetId="0" hidden="1">#REF!</definedName>
    <definedName name="InstallDesign_10901" hidden="1">#REF!</definedName>
    <definedName name="InstallDesign_20101" localSheetId="0" hidden="1">#REF!</definedName>
    <definedName name="InstallDesign_20101" hidden="1">#REF!</definedName>
    <definedName name="InstallDesign_20102" localSheetId="0" hidden="1">#REF!</definedName>
    <definedName name="InstallDesign_20102" hidden="1">#REF!</definedName>
    <definedName name="InstallDesign_20201" localSheetId="0" hidden="1">#REF!</definedName>
    <definedName name="InstallDesign_20201" hidden="1">#REF!</definedName>
    <definedName name="InstallDesign_20202" localSheetId="0" hidden="1">#REF!</definedName>
    <definedName name="InstallDesign_20202" hidden="1">#REF!</definedName>
    <definedName name="InstallDesign_20301" localSheetId="0" hidden="1">#REF!</definedName>
    <definedName name="InstallDesign_20301" hidden="1">#REF!</definedName>
    <definedName name="InstallDesign_20401" localSheetId="0" hidden="1">#REF!</definedName>
    <definedName name="InstallDesign_20401" hidden="1">#REF!</definedName>
    <definedName name="InstallDesign_20401VD" localSheetId="0" hidden="1">#REF!</definedName>
    <definedName name="InstallDesign_20401VD" hidden="1">#REF!</definedName>
    <definedName name="InstallDesign_20402" localSheetId="0" hidden="1">#REF!</definedName>
    <definedName name="InstallDesign_20402" hidden="1">#REF!</definedName>
    <definedName name="InstallDesign_20402VD" localSheetId="0" hidden="1">#REF!</definedName>
    <definedName name="InstallDesign_20402VD" hidden="1">#REF!</definedName>
    <definedName name="InstallDesign_20501" localSheetId="0" hidden="1">#REF!</definedName>
    <definedName name="InstallDesign_20501" hidden="1">#REF!</definedName>
    <definedName name="InstallDesign_20501VD" localSheetId="0" hidden="1">#REF!</definedName>
    <definedName name="InstallDesign_20501VD" hidden="1">#REF!</definedName>
    <definedName name="InstallDesign_20502" localSheetId="0" hidden="1">#REF!</definedName>
    <definedName name="InstallDesign_20502" hidden="1">#REF!</definedName>
    <definedName name="InstallDesign_20502VD" localSheetId="0" hidden="1">#REF!</definedName>
    <definedName name="InstallDesign_20502VD" hidden="1">#REF!</definedName>
    <definedName name="InstallDesign_20601" localSheetId="0" hidden="1">#REF!</definedName>
    <definedName name="InstallDesign_20601" hidden="1">#REF!</definedName>
    <definedName name="InstallDesign_30101" localSheetId="0" hidden="1">#REF!</definedName>
    <definedName name="InstallDesign_30101" hidden="1">#REF!</definedName>
    <definedName name="InstallDesign_30201" localSheetId="0" hidden="1">#REF!</definedName>
    <definedName name="InstallDesign_30201" hidden="1">#REF!</definedName>
    <definedName name="InstallOperation_10101" localSheetId="0" hidden="1">#REF!</definedName>
    <definedName name="InstallOperation_10101" hidden="1">#REF!</definedName>
    <definedName name="InstallOperation_10102" localSheetId="0" hidden="1">#REF!</definedName>
    <definedName name="InstallOperation_10102" hidden="1">#REF!</definedName>
    <definedName name="InstallOperation_10201" localSheetId="0" hidden="1">#REF!</definedName>
    <definedName name="InstallOperation_10201" hidden="1">#REF!</definedName>
    <definedName name="InstallOperation_10202" localSheetId="0" hidden="1">#REF!</definedName>
    <definedName name="InstallOperation_10202" hidden="1">#REF!</definedName>
    <definedName name="InstallOperation_10301" localSheetId="0" hidden="1">#REF!</definedName>
    <definedName name="InstallOperation_10301" hidden="1">#REF!</definedName>
    <definedName name="InstallOperation_10401" localSheetId="0" hidden="1">#REF!</definedName>
    <definedName name="InstallOperation_10401" hidden="1">#REF!</definedName>
    <definedName name="InstallOperation_10401s" localSheetId="0" hidden="1">#REF!</definedName>
    <definedName name="InstallOperation_10401s" hidden="1">#REF!</definedName>
    <definedName name="InstallOperation_10402" localSheetId="0" hidden="1">#REF!</definedName>
    <definedName name="InstallOperation_10402" hidden="1">#REF!</definedName>
    <definedName name="InstallOperation_10402s" localSheetId="0" hidden="1">#REF!</definedName>
    <definedName name="InstallOperation_10402s" hidden="1">#REF!</definedName>
    <definedName name="InstallOperation_10403" localSheetId="0" hidden="1">#REF!</definedName>
    <definedName name="InstallOperation_10403" hidden="1">#REF!</definedName>
    <definedName name="InstallOperation_10403s" localSheetId="0" hidden="1">#REF!</definedName>
    <definedName name="InstallOperation_10403s" hidden="1">#REF!</definedName>
    <definedName name="InstallOperation_10501" localSheetId="0" hidden="1">#REF!</definedName>
    <definedName name="InstallOperation_10501" hidden="1">#REF!</definedName>
    <definedName name="InstallOperation_10501s" localSheetId="0" hidden="1">#REF!</definedName>
    <definedName name="InstallOperation_10501s" hidden="1">#REF!</definedName>
    <definedName name="InstallOperation_10601" localSheetId="0" hidden="1">#REF!</definedName>
    <definedName name="InstallOperation_10601" hidden="1">#REF!</definedName>
    <definedName name="InstallOperation_10701" localSheetId="0" hidden="1">#REF!</definedName>
    <definedName name="InstallOperation_10701" hidden="1">#REF!</definedName>
    <definedName name="InstallOperation_10801" localSheetId="0" hidden="1">#REF!</definedName>
    <definedName name="InstallOperation_10801" hidden="1">#REF!</definedName>
    <definedName name="InstallOperation_10901" localSheetId="0" hidden="1">#REF!</definedName>
    <definedName name="InstallOperation_10901" hidden="1">#REF!</definedName>
    <definedName name="InstallOperation_10902" localSheetId="0" hidden="1">#REF!</definedName>
    <definedName name="InstallOperation_10902" hidden="1">#REF!</definedName>
    <definedName name="InstallOperation_11001" localSheetId="0" hidden="1">#REF!</definedName>
    <definedName name="InstallOperation_11001" hidden="1">#REF!</definedName>
    <definedName name="InstallOperation_11002" localSheetId="0" hidden="1">#REF!</definedName>
    <definedName name="InstallOperation_11002" hidden="1">#REF!</definedName>
    <definedName name="InstallOperation_11003" localSheetId="0" hidden="1">#REF!</definedName>
    <definedName name="InstallOperation_11003" hidden="1">#REF!</definedName>
    <definedName name="InstallOperation_11004" localSheetId="0" hidden="1">#REF!</definedName>
    <definedName name="InstallOperation_11004" hidden="1">#REF!</definedName>
    <definedName name="InstallOperation_20101" localSheetId="0" hidden="1">#REF!</definedName>
    <definedName name="InstallOperation_20101" hidden="1">#REF!</definedName>
    <definedName name="InstallOperation_20201" localSheetId="0" hidden="1">#REF!</definedName>
    <definedName name="InstallOperation_20201" hidden="1">#REF!</definedName>
    <definedName name="InstallOperation_20301" localSheetId="0" hidden="1">#REF!</definedName>
    <definedName name="InstallOperation_20301" hidden="1">#REF!</definedName>
    <definedName name="InstallOperation_20401" localSheetId="0" hidden="1">#REF!</definedName>
    <definedName name="InstallOperation_20401" hidden="1">#REF!</definedName>
    <definedName name="InstallOperation_20402" localSheetId="0" hidden="1">#REF!</definedName>
    <definedName name="InstallOperation_20402" hidden="1">#REF!</definedName>
    <definedName name="InstallOperation_20501" localSheetId="0" hidden="1">#REF!</definedName>
    <definedName name="InstallOperation_20501" hidden="1">#REF!</definedName>
    <definedName name="InstallOperation_20502" localSheetId="0" hidden="1">#REF!</definedName>
    <definedName name="InstallOperation_20502" hidden="1">#REF!</definedName>
    <definedName name="InstallOperation_20601" localSheetId="0" hidden="1">#REF!</definedName>
    <definedName name="InstallOperation_20601" hidden="1">#REF!</definedName>
    <definedName name="InstallOperation_30101" localSheetId="0" hidden="1">#REF!</definedName>
    <definedName name="InstallOperation_30101" hidden="1">#REF!</definedName>
    <definedName name="InstallOperation_30102" localSheetId="0" hidden="1">#REF!</definedName>
    <definedName name="InstallOperation_30102" hidden="1">#REF!</definedName>
    <definedName name="InstallOperation_30201" localSheetId="0" hidden="1">#REF!</definedName>
    <definedName name="InstallOperation_30201" hidden="1">#REF!</definedName>
    <definedName name="InstallOperation_30301" localSheetId="0" hidden="1">#REF!</definedName>
    <definedName name="InstallOperation_30301" hidden="1">#REF!</definedName>
    <definedName name="InstallOperation_30401" localSheetId="0" hidden="1">#REF!</definedName>
    <definedName name="InstallOperation_30401" hidden="1">#REF!</definedName>
    <definedName name="InstallOperation_40101" localSheetId="0" hidden="1">#REF!</definedName>
    <definedName name="InstallOperation_40101" hidden="1">#REF!</definedName>
    <definedName name="InstallOperation_40201" localSheetId="0" hidden="1">#REF!</definedName>
    <definedName name="InstallOperation_40201" hidden="1">#REF!</definedName>
    <definedName name="InstallOperation_40301" localSheetId="0" hidden="1">#REF!</definedName>
    <definedName name="InstallOperation_40301" hidden="1">#REF!</definedName>
    <definedName name="InstallOperation_40401" localSheetId="0" hidden="1">#REF!</definedName>
    <definedName name="InstallOperation_40401" hidden="1">#REF!</definedName>
    <definedName name="ｊ" localSheetId="0" hidden="1">#REF!</definedName>
    <definedName name="ｊ" hidden="1">#REF!</definedName>
    <definedName name="ｋｋ" localSheetId="0" hidden="1">#REF!</definedName>
    <definedName name="ｋｋ" hidden="1">#REF!</definedName>
    <definedName name="ｌ" localSheetId="0" hidden="1">#REF!</definedName>
    <definedName name="ｌ" hidden="1">#REF!</definedName>
    <definedName name="ｍ" localSheetId="0" hidden="1">#REF!</definedName>
    <definedName name="ｍ" hidden="1">#REF!</definedName>
    <definedName name="Move_10101" localSheetId="0" hidden="1">#REF!</definedName>
    <definedName name="Move_10101" hidden="1">#REF!</definedName>
    <definedName name="Move_10102" localSheetId="0" hidden="1">#REF!</definedName>
    <definedName name="Move_10102" hidden="1">#REF!</definedName>
    <definedName name="Move_10103" localSheetId="0" hidden="1">#REF!</definedName>
    <definedName name="Move_10103" hidden="1">#REF!</definedName>
    <definedName name="Move_10104" localSheetId="0" hidden="1">#REF!</definedName>
    <definedName name="Move_10104" hidden="1">#REF!</definedName>
    <definedName name="Move_10105" localSheetId="0" hidden="1">#REF!</definedName>
    <definedName name="Move_10105" hidden="1">#REF!</definedName>
    <definedName name="Move_10106" localSheetId="0" hidden="1">#REF!</definedName>
    <definedName name="Move_10106" hidden="1">#REF!</definedName>
    <definedName name="Move_10201" localSheetId="0" hidden="1">#REF!</definedName>
    <definedName name="Move_10201" hidden="1">#REF!</definedName>
    <definedName name="Move_10202" localSheetId="0" hidden="1">#REF!</definedName>
    <definedName name="Move_10202" hidden="1">#REF!</definedName>
    <definedName name="Move_10203" localSheetId="0" hidden="1">#REF!</definedName>
    <definedName name="Move_10203" hidden="1">#REF!</definedName>
    <definedName name="Move_10204" localSheetId="0" hidden="1">#REF!</definedName>
    <definedName name="Move_10204" hidden="1">#REF!</definedName>
    <definedName name="Move_10205" localSheetId="0" hidden="1">#REF!</definedName>
    <definedName name="Move_10205" hidden="1">#REF!</definedName>
    <definedName name="Move_10206" localSheetId="0" hidden="1">#REF!</definedName>
    <definedName name="Move_10206" hidden="1">#REF!</definedName>
    <definedName name="Move_10301" localSheetId="0" hidden="1">#REF!</definedName>
    <definedName name="Move_10301" hidden="1">#REF!</definedName>
    <definedName name="Move_10302" localSheetId="0" hidden="1">#REF!</definedName>
    <definedName name="Move_10302" hidden="1">#REF!</definedName>
    <definedName name="Move_10303" localSheetId="0" hidden="1">#REF!</definedName>
    <definedName name="Move_10303" hidden="1">#REF!</definedName>
    <definedName name="Move_10304" localSheetId="0" hidden="1">#REF!</definedName>
    <definedName name="Move_10304" hidden="1">#REF!</definedName>
    <definedName name="Move_10305" localSheetId="0" hidden="1">#REF!</definedName>
    <definedName name="Move_10305" hidden="1">#REF!</definedName>
    <definedName name="Move_10306" localSheetId="0" hidden="1">#REF!</definedName>
    <definedName name="Move_10306" hidden="1">#REF!</definedName>
    <definedName name="Move_20101" localSheetId="0" hidden="1">#REF!</definedName>
    <definedName name="Move_20101" hidden="1">#REF!</definedName>
    <definedName name="Move_20102" localSheetId="0" hidden="1">#REF!</definedName>
    <definedName name="Move_20102" hidden="1">#REF!</definedName>
    <definedName name="Move_20103" localSheetId="0" hidden="1">#REF!</definedName>
    <definedName name="Move_20103" hidden="1">#REF!</definedName>
    <definedName name="Move_20104" localSheetId="0" hidden="1">#REF!</definedName>
    <definedName name="Move_20104" hidden="1">#REF!</definedName>
    <definedName name="Move_20105" localSheetId="0" hidden="1">#REF!</definedName>
    <definedName name="Move_20105" hidden="1">#REF!</definedName>
    <definedName name="Move_20106" localSheetId="0" hidden="1">#REF!</definedName>
    <definedName name="Move_20106" hidden="1">#REF!</definedName>
    <definedName name="Move_20107" localSheetId="0" hidden="1">#REF!</definedName>
    <definedName name="Move_20107" hidden="1">#REF!</definedName>
    <definedName name="Move_20108" localSheetId="0" hidden="1">#REF!</definedName>
    <definedName name="Move_20108" hidden="1">#REF!</definedName>
    <definedName name="Move_20201" localSheetId="0" hidden="1">#REF!</definedName>
    <definedName name="Move_20201" hidden="1">#REF!</definedName>
    <definedName name="Move_20202" localSheetId="0" hidden="1">#REF!</definedName>
    <definedName name="Move_20202" hidden="1">#REF!</definedName>
    <definedName name="Move_20203" localSheetId="0" hidden="1">#REF!</definedName>
    <definedName name="Move_20203" hidden="1">#REF!</definedName>
    <definedName name="Move_20204" localSheetId="0" hidden="1">#REF!</definedName>
    <definedName name="Move_20204" hidden="1">#REF!</definedName>
    <definedName name="Move_20205" localSheetId="0" hidden="1">#REF!</definedName>
    <definedName name="Move_20205" hidden="1">#REF!</definedName>
    <definedName name="Move_20206" localSheetId="0" hidden="1">#REF!</definedName>
    <definedName name="Move_20206" hidden="1">#REF!</definedName>
    <definedName name="Move_20207" localSheetId="0" hidden="1">#REF!</definedName>
    <definedName name="Move_20207" hidden="1">#REF!</definedName>
    <definedName name="Move_20208" localSheetId="0" hidden="1">#REF!</definedName>
    <definedName name="Move_20208" hidden="1">#REF!</definedName>
    <definedName name="ｎ" localSheetId="0" hidden="1">#REF!</definedName>
    <definedName name="ｎ" hidden="1">#REF!</definedName>
    <definedName name="_xlnm.Print_Area" localSheetId="0">【様式第8号】提案見積書!$B$1:$X$179</definedName>
    <definedName name="_xlnm.Print_Area" localSheetId="1">'第３表－１'!$A$1:$H$47</definedName>
    <definedName name="_xlnm.Print_Area" localSheetId="2">補助試算用Work!$A$1:$K$24</definedName>
    <definedName name="_xlnm.Print_Titles" localSheetId="0">【様式第8号】提案見積書!$4:$5</definedName>
    <definedName name="_xlnm.Print_Titles" localSheetId="2">補助試算用Work!$1:$5</definedName>
    <definedName name="re" localSheetId="1">'第３表－１'!$A$1:$H$47</definedName>
    <definedName name="Setup_10100" localSheetId="0" hidden="1">#REF!</definedName>
    <definedName name="Setup_10100" localSheetId="1" hidden="1">#REF!</definedName>
    <definedName name="Setup_10100" localSheetId="2" hidden="1">#REF!</definedName>
    <definedName name="Setup_10100" hidden="1">#REF!</definedName>
    <definedName name="Setup_10200" localSheetId="0" hidden="1">#REF!</definedName>
    <definedName name="Setup_10200" localSheetId="1" hidden="1">#REF!</definedName>
    <definedName name="Setup_10200" localSheetId="2" hidden="1">#REF!</definedName>
    <definedName name="Setup_10200" hidden="1">#REF!</definedName>
    <definedName name="Setup_10201" localSheetId="0" hidden="1">#REF!</definedName>
    <definedName name="Setup_10201" localSheetId="1" hidden="1">#REF!</definedName>
    <definedName name="Setup_10201" localSheetId="2" hidden="1">#REF!</definedName>
    <definedName name="Setup_10201" hidden="1">#REF!</definedName>
    <definedName name="Setup_10300" localSheetId="0" hidden="1">#REF!</definedName>
    <definedName name="Setup_10300" hidden="1">#REF!</definedName>
    <definedName name="Setup_10400" localSheetId="0" hidden="1">#REF!</definedName>
    <definedName name="Setup_10400" hidden="1">#REF!</definedName>
    <definedName name="Setup_10500" localSheetId="0" hidden="1">#REF!</definedName>
    <definedName name="Setup_10500" hidden="1">#REF!</definedName>
    <definedName name="Setup_10600" localSheetId="0" hidden="1">#REF!</definedName>
    <definedName name="Setup_10600" hidden="1">#REF!</definedName>
    <definedName name="Setup_10701" localSheetId="0" hidden="1">#REF!</definedName>
    <definedName name="Setup_10701" hidden="1">#REF!</definedName>
    <definedName name="Setup_10702" localSheetId="0" hidden="1">#REF!</definedName>
    <definedName name="Setup_10702" hidden="1">#REF!</definedName>
    <definedName name="Setup_10703" localSheetId="0" hidden="1">#REF!</definedName>
    <definedName name="Setup_10703" hidden="1">#REF!</definedName>
    <definedName name="Setup_20100" localSheetId="0" hidden="1">#REF!</definedName>
    <definedName name="Setup_20100" hidden="1">#REF!</definedName>
    <definedName name="Setup_20200" localSheetId="0" hidden="1">#REF!</definedName>
    <definedName name="Setup_20200" hidden="1">#REF!</definedName>
    <definedName name="Setup_20300" localSheetId="0" hidden="1">#REF!</definedName>
    <definedName name="Setup_20300" hidden="1">#REF!</definedName>
    <definedName name="Setup_20400" localSheetId="0" hidden="1">#REF!</definedName>
    <definedName name="Setup_20400" hidden="1">#REF!</definedName>
    <definedName name="Setup_20500" localSheetId="0" hidden="1">#REF!</definedName>
    <definedName name="Setup_20500" hidden="1">#REF!</definedName>
    <definedName name="Setup_20600" localSheetId="0" hidden="1">#REF!</definedName>
    <definedName name="Setup_20600" hidden="1">#REF!</definedName>
    <definedName name="Setup_20700" localSheetId="0" hidden="1">#REF!</definedName>
    <definedName name="Setup_20700" hidden="1">#REF!</definedName>
    <definedName name="Setup_30100" localSheetId="0" hidden="1">#REF!</definedName>
    <definedName name="Setup_30100" hidden="1">#REF!</definedName>
    <definedName name="Setup_30200" localSheetId="0" hidden="1">#REF!</definedName>
    <definedName name="Setup_30200" hidden="1">#REF!</definedName>
    <definedName name="Setup_30201" localSheetId="0" hidden="1">#REF!</definedName>
    <definedName name="Setup_30201" hidden="1">#REF!</definedName>
    <definedName name="Setup_30300" localSheetId="0" hidden="1">#REF!</definedName>
    <definedName name="Setup_30300" hidden="1">#REF!</definedName>
    <definedName name="Setup_30400" localSheetId="0" hidden="1">#REF!</definedName>
    <definedName name="Setup_30400" hidden="1">#REF!</definedName>
    <definedName name="Setup_30500" localSheetId="0" hidden="1">#REF!</definedName>
    <definedName name="Setup_30500" hidden="1">#REF!</definedName>
    <definedName name="Setup_30600" localSheetId="0" hidden="1">#REF!</definedName>
    <definedName name="Setup_30600" hidden="1">#REF!</definedName>
    <definedName name="Setup_30700" localSheetId="0" hidden="1">#REF!</definedName>
    <definedName name="Setup_30700" hidden="1">#REF!</definedName>
    <definedName name="Setup_40000" localSheetId="0" hidden="1">#REF!</definedName>
    <definedName name="Setup_40000" hidden="1">#REF!</definedName>
    <definedName name="Support_10000" localSheetId="0" hidden="1">#REF!</definedName>
    <definedName name="Support_10000" hidden="1">#REF!</definedName>
    <definedName name="Support_10001" localSheetId="0" hidden="1">#REF!</definedName>
    <definedName name="Support_10001" hidden="1">#REF!</definedName>
    <definedName name="Support_10002" localSheetId="0" hidden="1">#REF!</definedName>
    <definedName name="Support_10002" hidden="1">#REF!</definedName>
    <definedName name="Support_10003" localSheetId="0" hidden="1">#REF!</definedName>
    <definedName name="Support_10003" hidden="1">#REF!</definedName>
    <definedName name="Support_10004" localSheetId="0" hidden="1">#REF!</definedName>
    <definedName name="Support_10004" hidden="1">#REF!</definedName>
    <definedName name="Support_10011" localSheetId="0" hidden="1">#REF!</definedName>
    <definedName name="Support_10011" hidden="1">#REF!</definedName>
    <definedName name="Training_10000" localSheetId="0" hidden="1">#REF!</definedName>
    <definedName name="Training_10000" hidden="1">#REF!</definedName>
    <definedName name="Training_10100" localSheetId="0" hidden="1">#REF!</definedName>
    <definedName name="Training_10100" hidden="1">#REF!</definedName>
    <definedName name="u" localSheetId="0" hidden="1">#REF!</definedName>
    <definedName name="u" hidden="1">#REF!</definedName>
    <definedName name="Upgrade_10101" localSheetId="0" hidden="1">#REF!</definedName>
    <definedName name="Upgrade_10101" hidden="1">#REF!</definedName>
    <definedName name="Upgrade_10102" localSheetId="0" hidden="1">#REF!</definedName>
    <definedName name="Upgrade_10102" hidden="1">#REF!</definedName>
    <definedName name="Upgrade_10201" localSheetId="0" hidden="1">#REF!</definedName>
    <definedName name="Upgrade_10201" hidden="1">#REF!</definedName>
    <definedName name="Upgrade_10202" localSheetId="0" hidden="1">#REF!</definedName>
    <definedName name="Upgrade_10202" hidden="1">#REF!</definedName>
    <definedName name="Upgrade_10301" localSheetId="0" hidden="1">#REF!</definedName>
    <definedName name="Upgrade_10301" hidden="1">#REF!</definedName>
    <definedName name="Upgrade_20101" localSheetId="0" hidden="1">#REF!</definedName>
    <definedName name="Upgrade_20101" hidden="1">#REF!</definedName>
    <definedName name="Upgrade_20102" localSheetId="0" hidden="1">#REF!</definedName>
    <definedName name="Upgrade_20102" hidden="1">#REF!</definedName>
    <definedName name="Upgrade_20103" localSheetId="0" hidden="1">#REF!</definedName>
    <definedName name="Upgrade_20103" hidden="1">#REF!</definedName>
    <definedName name="Upgrade_20201" localSheetId="0" hidden="1">#REF!</definedName>
    <definedName name="Upgrade_20201" hidden="1">#REF!</definedName>
    <definedName name="Upgrade_20202" localSheetId="0" hidden="1">#REF!</definedName>
    <definedName name="Upgrade_20202" hidden="1">#REF!</definedName>
    <definedName name="Upgrade_20203" localSheetId="0" hidden="1">#REF!</definedName>
    <definedName name="Upgrade_20203" hidden="1">#REF!</definedName>
    <definedName name="Upgrade_20301" localSheetId="0" hidden="1">#REF!</definedName>
    <definedName name="Upgrade_20301" hidden="1">#REF!</definedName>
    <definedName name="Upgrade_20302" localSheetId="0" hidden="1">#REF!</definedName>
    <definedName name="Upgrade_20302" hidden="1">#REF!</definedName>
    <definedName name="Upgrade_20303" localSheetId="0" hidden="1">#REF!</definedName>
    <definedName name="Upgrade_20303" hidden="1">#REF!</definedName>
    <definedName name="Upgrade_20304" localSheetId="0" hidden="1">#REF!</definedName>
    <definedName name="Upgrade_20304" hidden="1">#REF!</definedName>
    <definedName name="Upgrade_20311" localSheetId="0" hidden="1">#REF!</definedName>
    <definedName name="Upgrade_20311" hidden="1">#REF!</definedName>
    <definedName name="Upgrade_20312" localSheetId="0" hidden="1">#REF!</definedName>
    <definedName name="Upgrade_20312" hidden="1">#REF!</definedName>
    <definedName name="Upgrade_20313" localSheetId="0" hidden="1">#REF!</definedName>
    <definedName name="Upgrade_20313" hidden="1">#REF!</definedName>
    <definedName name="Upgrade_20314" localSheetId="0" hidden="1">#REF!</definedName>
    <definedName name="Upgrade_20314" hidden="1">#REF!</definedName>
    <definedName name="Upgrade_20401" localSheetId="0" hidden="1">#REF!</definedName>
    <definedName name="Upgrade_20401" hidden="1">#REF!</definedName>
    <definedName name="Upgrade_20501" localSheetId="0" hidden="1">#REF!</definedName>
    <definedName name="Upgrade_20501" hidden="1">#REF!</definedName>
    <definedName name="Upgrade_20502" localSheetId="0" hidden="1">#REF!</definedName>
    <definedName name="Upgrade_20502" hidden="1">#REF!</definedName>
    <definedName name="Upgrade_30000" localSheetId="0" hidden="1">#REF!</definedName>
    <definedName name="Upgrade_30000" hidden="1">#REF!</definedName>
    <definedName name="Upgrade_40000" localSheetId="0" hidden="1">#REF!</definedName>
    <definedName name="Upgrade_40000" hidden="1">#REF!</definedName>
    <definedName name="Upgrade_40001" localSheetId="0" hidden="1">#REF!</definedName>
    <definedName name="Upgrade_40001" hidden="1">#REF!</definedName>
    <definedName name="Upgrade_40002" localSheetId="0" hidden="1">#REF!</definedName>
    <definedName name="Upgrade_40002" hidden="1">#REF!</definedName>
    <definedName name="Upgrade_40003" localSheetId="0" hidden="1">#REF!</definedName>
    <definedName name="Upgrade_40003" hidden="1">#REF!</definedName>
    <definedName name="ｖｗｅｂ" localSheetId="0" hidden="1">{"'財務会計②'!$A$1:$L$64","'財務会計①'!$A$1:$L$64","'福祉情報'!$A$1:$H$35","'別紙'!$A$1:$K$78","'その他②'!$A$1:$L$63","'INFRATAC'!$A$1:$L$64","'その他①'!$A$1:$K$65"}</definedName>
    <definedName name="ｖｗｅｂ" localSheetId="1" hidden="1">{"'財務会計②'!$A$1:$L$64","'財務会計①'!$A$1:$L$64","'福祉情報'!$A$1:$H$35","'別紙'!$A$1:$K$78","'その他②'!$A$1:$L$63","'INFRATAC'!$A$1:$L$64","'その他①'!$A$1:$K$65"}</definedName>
    <definedName name="ｖｗｅｂ" localSheetId="2" hidden="1">{"'財務会計②'!$A$1:$L$64","'財務会計①'!$A$1:$L$64","'福祉情報'!$A$1:$H$35","'別紙'!$A$1:$K$78","'その他②'!$A$1:$L$63","'INFRATAC'!$A$1:$L$64","'その他①'!$A$1:$K$65"}</definedName>
    <definedName name="ｖｗｅｂ" hidden="1">{"'財務会計②'!$A$1:$L$64","'財務会計①'!$A$1:$L$64","'福祉情報'!$A$1:$H$35","'別紙'!$A$1:$K$78","'その他②'!$A$1:$L$63","'INFRATAC'!$A$1:$L$64","'その他①'!$A$1:$K$65"}</definedName>
    <definedName name="wrn.RBOD." localSheetId="0" hidden="1">{"RBOD1",#N/A,FALSE,"保険課ＯＡシステム生産管理表";"RBOD2",#N/A,FALSE,"保険課ＯＡシステム生産管理表";"RBOD3",#N/A,FALSE,"保険課ＯＡシステム生産管理表"}</definedName>
    <definedName name="wrn.RBOD." localSheetId="1" hidden="1">{"RBOD1",#N/A,FALSE,"保険課ＯＡシステム生産管理表";"RBOD2",#N/A,FALSE,"保険課ＯＡシステム生産管理表";"RBOD3",#N/A,FALSE,"保険課ＯＡシステム生産管理表"}</definedName>
    <definedName name="wrn.RBOD." localSheetId="2" hidden="1">{"RBOD1",#N/A,FALSE,"保険課ＯＡシステム生産管理表";"RBOD2",#N/A,FALSE,"保険課ＯＡシステム生産管理表";"RBOD3",#N/A,FALSE,"保険課ＯＡシステム生産管理表"}</definedName>
    <definedName name="wrn.RBOD." hidden="1">{"RBOD1",#N/A,FALSE,"保険課ＯＡシステム生産管理表";"RBOD2",#N/A,FALSE,"保険課ＯＡシステム生産管理表";"RBOD3",#N/A,FALSE,"保険課ＯＡシステム生産管理表"}</definedName>
    <definedName name="wrn.TOYO." localSheetId="0" hidden="1">{#N/A,#N/A,FALSE,"Windows";#N/A,#N/A,FALSE,"Windows (2)";#N/A,#N/A,FALSE,"Windows(Note)";#N/A,#N/A,FALSE,"Windows(Note) (2)";#N/A,#N/A,FALSE,"Macintosh";#N/A,#N/A,FALSE,"Macintosh (2)"}</definedName>
    <definedName name="wrn.TOYO." localSheetId="1" hidden="1">{#N/A,#N/A,FALSE,"Windows";#N/A,#N/A,FALSE,"Windows (2)";#N/A,#N/A,FALSE,"Windows(Note)";#N/A,#N/A,FALSE,"Windows(Note) (2)";#N/A,#N/A,FALSE,"Macintosh";#N/A,#N/A,FALSE,"Macintosh (2)"}</definedName>
    <definedName name="wrn.TOYO." localSheetId="2" hidden="1">{#N/A,#N/A,FALSE,"Windows";#N/A,#N/A,FALSE,"Windows (2)";#N/A,#N/A,FALSE,"Windows(Note)";#N/A,#N/A,FALSE,"Windows(Note) (2)";#N/A,#N/A,FALSE,"Macintosh";#N/A,#N/A,FALSE,"Macintosh (2)"}</definedName>
    <definedName name="wrn.TOYO." hidden="1">{#N/A,#N/A,FALSE,"Windows";#N/A,#N/A,FALSE,"Windows (2)";#N/A,#N/A,FALSE,"Windows(Note)";#N/A,#N/A,FALSE,"Windows(Note) (2)";#N/A,#N/A,FALSE,"Macintosh";#N/A,#N/A,FALSE,"Macintosh (2)"}</definedName>
    <definedName name="wrn.仕様書表紙." localSheetId="0" hidden="1">{#N/A,#N/A,FALSE,"表一覧"}</definedName>
    <definedName name="wrn.仕様書表紙." localSheetId="1" hidden="1">{#N/A,#N/A,FALSE,"表一覧"}</definedName>
    <definedName name="wrn.仕様書表紙." localSheetId="2" hidden="1">{#N/A,#N/A,FALSE,"表一覧"}</definedName>
    <definedName name="wrn.仕様書表紙." hidden="1">{#N/A,#N/A,FALSE,"表一覧"}</definedName>
    <definedName name="wrn.予算表." localSheetId="0" hidden="1">{#N/A,#N/A,FALSE,"予算表";#N/A,#N/A,FALSE,"人件費"}</definedName>
    <definedName name="wrn.予算表." localSheetId="1" hidden="1">{#N/A,#N/A,FALSE,"予算表";#N/A,#N/A,FALSE,"人件費"}</definedName>
    <definedName name="wrn.予算表." localSheetId="2" hidden="1">{#N/A,#N/A,FALSE,"予算表";#N/A,#N/A,FALSE,"人件費"}</definedName>
    <definedName name="wrn.予算表." hidden="1">{#N/A,#N/A,FALSE,"予算表";#N/A,#N/A,FALSE,"人件費"}</definedName>
    <definedName name="WW" localSheetId="0" hidden="1">#REF!</definedName>
    <definedName name="WW" localSheetId="1" hidden="1">#REF!</definedName>
    <definedName name="WW" localSheetId="2" hidden="1">#REF!</definedName>
    <definedName name="WW" hidden="1">#REF!</definedName>
    <definedName name="www" localSheetId="0" hidden="1">{"'業務一覧＆権限マトリクス'!$A$1:$T$5"}</definedName>
    <definedName name="www" hidden="1">{"'業務一覧＆権限マトリクス'!$A$1:$T$5"}</definedName>
    <definedName name="ｙ" localSheetId="0" hidden="1">#REF!</definedName>
    <definedName name="ｙ" localSheetId="1" hidden="1">#REF!</definedName>
    <definedName name="ｙ" localSheetId="2" hidden="1">#REF!</definedName>
    <definedName name="ｙ" hidden="1">#REF!</definedName>
    <definedName name="ｚ" localSheetId="0" hidden="1">#REF!</definedName>
    <definedName name="ｚ" localSheetId="1" hidden="1">#REF!</definedName>
    <definedName name="ｚ" localSheetId="2" hidden="1">#REF!</definedName>
    <definedName name="ｚ" hidden="1">#REF!</definedName>
    <definedName name="あさああああ" localSheetId="0" hidden="1">{#N/A,#N/A,FALSE,"予算表";#N/A,#N/A,FALSE,"人件費"}</definedName>
    <definedName name="あさああああ" localSheetId="1" hidden="1">{#N/A,#N/A,FALSE,"予算表";#N/A,#N/A,FALSE,"人件費"}</definedName>
    <definedName name="あさああああ" localSheetId="2" hidden="1">{#N/A,#N/A,FALSE,"予算表";#N/A,#N/A,FALSE,"人件費"}</definedName>
    <definedName name="あさああああ" hidden="1">{#N/A,#N/A,FALSE,"予算表";#N/A,#N/A,FALSE,"人件費"}</definedName>
    <definedName name="エンジニアリング" localSheetId="0" hidden="1">'[2]案1(44%)'!#REF!</definedName>
    <definedName name="エンジニアリング" localSheetId="1" hidden="1">'[2]案1(44%)'!#REF!</definedName>
    <definedName name="エンジニアリング" localSheetId="2" hidden="1">'[2]案1(44%)'!#REF!</definedName>
    <definedName name="エンジニアリング" hidden="1">#REF!</definedName>
    <definedName name="スケジュール" localSheetId="0" hidden="1">{#N/A,#N/A,FALSE,"予算表";#N/A,#N/A,FALSE,"人件費"}</definedName>
    <definedName name="スケジュール" localSheetId="1" hidden="1">{#N/A,#N/A,FALSE,"予算表";#N/A,#N/A,FALSE,"人件費"}</definedName>
    <definedName name="スケジュール" localSheetId="2" hidden="1">{#N/A,#N/A,FALSE,"予算表";#N/A,#N/A,FALSE,"人件費"}</definedName>
    <definedName name="スケジュール" hidden="1">{#N/A,#N/A,FALSE,"予算表";#N/A,#N/A,FALSE,"人件費"}</definedName>
    <definedName name="っｚ" localSheetId="0" hidden="1">{#N/A,#N/A,FALSE,"予算表";#N/A,#N/A,FALSE,"人件費"}</definedName>
    <definedName name="っｚ" localSheetId="1" hidden="1">{#N/A,#N/A,FALSE,"予算表";#N/A,#N/A,FALSE,"人件費"}</definedName>
    <definedName name="っｚ" localSheetId="2" hidden="1">{#N/A,#N/A,FALSE,"予算表";#N/A,#N/A,FALSE,"人件費"}</definedName>
    <definedName name="っｚ" hidden="1">{#N/A,#N/A,FALSE,"予算表";#N/A,#N/A,FALSE,"人件費"}</definedName>
    <definedName name="っっｓ" localSheetId="0" hidden="1">{#N/A,#N/A,FALSE,"予算表";#N/A,#N/A,FALSE,"人件費"}</definedName>
    <definedName name="っっｓ" localSheetId="1" hidden="1">{#N/A,#N/A,FALSE,"予算表";#N/A,#N/A,FALSE,"人件費"}</definedName>
    <definedName name="っっｓ" localSheetId="2" hidden="1">{#N/A,#N/A,FALSE,"予算表";#N/A,#N/A,FALSE,"人件費"}</definedName>
    <definedName name="っっｓ" hidden="1">{#N/A,#N/A,FALSE,"予算表";#N/A,#N/A,FALSE,"人件費"}</definedName>
    <definedName name="テスト" localSheetId="0" hidden="1">{#N/A,#N/A,FALSE,"予算表";#N/A,#N/A,FALSE,"人件費"}</definedName>
    <definedName name="テスト" localSheetId="1" hidden="1">{#N/A,#N/A,FALSE,"予算表";#N/A,#N/A,FALSE,"人件費"}</definedName>
    <definedName name="テスト" localSheetId="2" hidden="1">{#N/A,#N/A,FALSE,"予算表";#N/A,#N/A,FALSE,"人件費"}</definedName>
    <definedName name="テスト" hidden="1">{#N/A,#N/A,FALSE,"予算表";#N/A,#N/A,FALSE,"人件費"}</definedName>
    <definedName name="ととと" localSheetId="0" hidden="1">{#N/A,#N/A,FALSE,"予算表";#N/A,#N/A,FALSE,"人件費"}</definedName>
    <definedName name="ととと" localSheetId="1" hidden="1">{#N/A,#N/A,FALSE,"予算表";#N/A,#N/A,FALSE,"人件費"}</definedName>
    <definedName name="ととと" localSheetId="2" hidden="1">{#N/A,#N/A,FALSE,"予算表";#N/A,#N/A,FALSE,"人件費"}</definedName>
    <definedName name="ととと" hidden="1">{#N/A,#N/A,FALSE,"予算表";#N/A,#N/A,FALSE,"人件費"}</definedName>
    <definedName name="ハードウェア構成" localSheetId="0" hidden="1">{#N/A,#N/A,FALSE,"予算表";#N/A,#N/A,FALSE,"人件費"}</definedName>
    <definedName name="ハードウェア構成" localSheetId="1" hidden="1">{#N/A,#N/A,FALSE,"予算表";#N/A,#N/A,FALSE,"人件費"}</definedName>
    <definedName name="ハードウェア構成" localSheetId="2" hidden="1">{#N/A,#N/A,FALSE,"予算表";#N/A,#N/A,FALSE,"人件費"}</definedName>
    <definedName name="ハードウェア構成" hidden="1">{#N/A,#N/A,FALSE,"予算表";#N/A,#N/A,FALSE,"人件費"}</definedName>
    <definedName name="パターン表">[3]設定等!$B$3:$F$18</definedName>
    <definedName name="安藤" localSheetId="0" hidden="1">#REF!</definedName>
    <definedName name="安藤" localSheetId="1" hidden="1">#REF!</definedName>
    <definedName name="安藤" localSheetId="2" hidden="1">#REF!</definedName>
    <definedName name="安藤" hidden="1">#REF!</definedName>
    <definedName name="関連表" localSheetId="0" hidden="1">#REF!</definedName>
    <definedName name="関連表" localSheetId="1" hidden="1">#REF!</definedName>
    <definedName name="関連表" localSheetId="2" hidden="1">#REF!</definedName>
    <definedName name="関連表" hidden="1">#REF!</definedName>
    <definedName name="購入物品一覧" localSheetId="0" hidden="1">{#N/A,#N/A,FALSE,"予算表";#N/A,#N/A,FALSE,"人件費"}</definedName>
    <definedName name="購入物品一覧" localSheetId="1" hidden="1">{#N/A,#N/A,FALSE,"予算表";#N/A,#N/A,FALSE,"人件費"}</definedName>
    <definedName name="購入物品一覧" localSheetId="2" hidden="1">{#N/A,#N/A,FALSE,"予算表";#N/A,#N/A,FALSE,"人件費"}</definedName>
    <definedName name="購入物品一覧" hidden="1">{#N/A,#N/A,FALSE,"予算表";#N/A,#N/A,FALSE,"人件費"}</definedName>
    <definedName name="合計一覧">[3]数量合計一覧!$A$7:$AI$186</definedName>
    <definedName name="住民税２１年度" localSheetId="0" hidden="1">{"'100DPro'!$A$1:$H$149"}</definedName>
    <definedName name="住民税２１年度" localSheetId="1" hidden="1">{"'100DPro'!$A$1:$H$149"}</definedName>
    <definedName name="住民税２１年度" localSheetId="2" hidden="1">{"'100DPro'!$A$1:$H$149"}</definedName>
    <definedName name="住民税２１年度" hidden="1">{"'100DPro'!$A$1:$H$149"}</definedName>
    <definedName name="前提２" localSheetId="0" hidden="1">{"'100DPro'!$A$1:$H$149"}</definedName>
    <definedName name="前提２" localSheetId="1" hidden="1">{"'100DPro'!$A$1:$H$149"}</definedName>
    <definedName name="前提２" localSheetId="2" hidden="1">{"'100DPro'!$A$1:$H$149"}</definedName>
    <definedName name="前提２" hidden="1">{"'100DPro'!$A$1:$H$149"}</definedName>
    <definedName name="束原" localSheetId="0" hidden="1">#REF!</definedName>
    <definedName name="束原" hidden="1">#REF!</definedName>
    <definedName name="代価表3" localSheetId="0" hidden="1">[4]ﾅｶﾉ工房!#REF!</definedName>
    <definedName name="代価表3" hidden="1">[4]ﾅｶﾉ工房!#REF!</definedName>
    <definedName name="単価一覧">[3]単価明細一覧!$A$8:$M$190</definedName>
    <definedName name="池田" localSheetId="0" hidden="1">#REF!</definedName>
    <definedName name="池田" hidden="1">#REF!</definedName>
    <definedName name="文書管理" localSheetId="0" hidden="1">{"'財務会計②'!$A$1:$L$64","'財務会計①'!$A$1:$L$64","'福祉情報'!$A$1:$H$35","'別紙'!$A$1:$K$78","'その他②'!$A$1:$L$63","'INFRATAC'!$A$1:$L$64","'その他①'!$A$1:$K$65"}</definedName>
    <definedName name="文書管理" localSheetId="1" hidden="1">{"'財務会計②'!$A$1:$L$64","'財務会計①'!$A$1:$L$64","'福祉情報'!$A$1:$H$35","'別紙'!$A$1:$K$78","'その他②'!$A$1:$L$63","'INFRATAC'!$A$1:$L$64","'その他①'!$A$1:$K$65"}</definedName>
    <definedName name="文書管理" localSheetId="2" hidden="1">{"'財務会計②'!$A$1:$L$64","'財務会計①'!$A$1:$L$64","'福祉情報'!$A$1:$H$35","'別紙'!$A$1:$K$78","'その他②'!$A$1:$L$63","'INFRATAC'!$A$1:$L$64","'その他①'!$A$1:$K$65"}</definedName>
    <definedName name="文書管理" hidden="1">{"'財務会計②'!$A$1:$L$64","'財務会計①'!$A$1:$L$64","'福祉情報'!$A$1:$H$35","'別紙'!$A$1:$K$78","'その他②'!$A$1:$L$63","'INFRATAC'!$A$1:$L$64","'その他①'!$A$1:$K$65"}</definedName>
    <definedName name="別紙" hidden="1">[5]表紙!$T$5:$T$24</definedName>
    <definedName name="目次１" localSheetId="0" hidden="1">'[6]案1(44%)'!#REF!</definedName>
    <definedName name="目次１" localSheetId="1" hidden="1">'[6]案1(44%)'!#REF!</definedName>
    <definedName name="目次１" localSheetId="2" hidden="1">'[6]案1(44%)'!#REF!</definedName>
    <definedName name="目次１" hidden="1">#REF!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79" i="27" l="1"/>
  <c r="V179" i="27"/>
  <c r="T179" i="27"/>
  <c r="R179" i="27"/>
  <c r="W178" i="27"/>
  <c r="V178" i="27"/>
  <c r="T178" i="27"/>
  <c r="R178" i="27"/>
  <c r="V143" i="27" l="1"/>
  <c r="T143" i="27"/>
  <c r="R143" i="27"/>
  <c r="M143" i="27"/>
  <c r="N143" i="27" s="1"/>
  <c r="K143" i="27"/>
  <c r="L143" i="27" s="1"/>
  <c r="I143" i="27"/>
  <c r="J143" i="27" s="1"/>
  <c r="V115" i="27"/>
  <c r="T115" i="27"/>
  <c r="R115" i="27"/>
  <c r="M115" i="27"/>
  <c r="N115" i="27" s="1"/>
  <c r="K115" i="27"/>
  <c r="L115" i="27" s="1"/>
  <c r="I115" i="27"/>
  <c r="J115" i="27" s="1"/>
  <c r="W143" i="27" l="1"/>
  <c r="P115" i="27"/>
  <c r="W115" i="27"/>
  <c r="P143" i="27"/>
  <c r="T175" i="27" l="1"/>
  <c r="T174" i="27"/>
  <c r="T173" i="27"/>
  <c r="T172" i="27"/>
  <c r="T171" i="27"/>
  <c r="T170" i="27"/>
  <c r="T169" i="27"/>
  <c r="T167" i="27"/>
  <c r="T166" i="27"/>
  <c r="T164" i="27"/>
  <c r="T163" i="27"/>
  <c r="T162" i="27"/>
  <c r="T161" i="27"/>
  <c r="T160" i="27"/>
  <c r="T159" i="27"/>
  <c r="T158" i="27"/>
  <c r="T157" i="27"/>
  <c r="T155" i="27"/>
  <c r="T154" i="27"/>
  <c r="T153" i="27"/>
  <c r="T152" i="27"/>
  <c r="T151" i="27"/>
  <c r="T150" i="27"/>
  <c r="T148" i="27"/>
  <c r="T147" i="27"/>
  <c r="T146" i="27"/>
  <c r="T142" i="27"/>
  <c r="T141" i="27"/>
  <c r="T140" i="27"/>
  <c r="T139" i="27"/>
  <c r="T137" i="27"/>
  <c r="T136" i="27"/>
  <c r="T135" i="27"/>
  <c r="T134" i="27"/>
  <c r="T133" i="27"/>
  <c r="T132" i="27"/>
  <c r="T131" i="27"/>
  <c r="T130" i="27"/>
  <c r="T129" i="27"/>
  <c r="T128" i="27"/>
  <c r="T127" i="27"/>
  <c r="T126" i="27"/>
  <c r="T125" i="27"/>
  <c r="T123" i="27"/>
  <c r="T122" i="27"/>
  <c r="T121" i="27"/>
  <c r="T120" i="27"/>
  <c r="T119" i="27"/>
  <c r="T118" i="27"/>
  <c r="T117" i="27"/>
  <c r="T116" i="27"/>
  <c r="T114" i="27"/>
  <c r="T113" i="27"/>
  <c r="T112" i="27"/>
  <c r="T111" i="27"/>
  <c r="T110" i="27"/>
  <c r="T109" i="27"/>
  <c r="T107" i="27"/>
  <c r="T106" i="27"/>
  <c r="T104" i="27"/>
  <c r="T103" i="27"/>
  <c r="T102" i="27"/>
  <c r="T101" i="27"/>
  <c r="T99" i="27"/>
  <c r="T98" i="27"/>
  <c r="T97" i="27"/>
  <c r="T96" i="27"/>
  <c r="T95" i="27"/>
  <c r="T94" i="27"/>
  <c r="T93" i="27"/>
  <c r="T92" i="27"/>
  <c r="T90" i="27"/>
  <c r="T88" i="27"/>
  <c r="T87" i="27"/>
  <c r="T86" i="27"/>
  <c r="T85" i="27"/>
  <c r="T83" i="27"/>
  <c r="T82" i="27"/>
  <c r="T81" i="27"/>
  <c r="T79" i="27"/>
  <c r="T78" i="27"/>
  <c r="T76" i="27"/>
  <c r="T75" i="27"/>
  <c r="T74" i="27"/>
  <c r="T73" i="27"/>
  <c r="T71" i="27"/>
  <c r="T70" i="27"/>
  <c r="T68" i="27"/>
  <c r="T67" i="27"/>
  <c r="T65" i="27"/>
  <c r="T64" i="27"/>
  <c r="T63" i="27"/>
  <c r="T62" i="27"/>
  <c r="T61" i="27"/>
  <c r="T60" i="27"/>
  <c r="T59" i="27"/>
  <c r="T57" i="27"/>
  <c r="T56" i="27"/>
  <c r="T55" i="27"/>
  <c r="T53" i="27"/>
  <c r="T51" i="27"/>
  <c r="T50" i="27"/>
  <c r="T49" i="27"/>
  <c r="T46" i="27"/>
  <c r="T45" i="27"/>
  <c r="T44" i="27"/>
  <c r="T43" i="27"/>
  <c r="T41" i="27"/>
  <c r="T40" i="27"/>
  <c r="T38" i="27"/>
  <c r="T37" i="27"/>
  <c r="T35" i="27"/>
  <c r="T34" i="27"/>
  <c r="T32" i="27"/>
  <c r="T31" i="27"/>
  <c r="T30" i="27"/>
  <c r="T29" i="27"/>
  <c r="T27" i="27"/>
  <c r="T26" i="27"/>
  <c r="T25" i="27"/>
  <c r="T24" i="27"/>
  <c r="T23" i="27"/>
  <c r="T22" i="27"/>
  <c r="T21" i="27"/>
  <c r="T20" i="27"/>
  <c r="T19" i="27"/>
  <c r="T18" i="27"/>
  <c r="T17" i="27"/>
  <c r="T15" i="27"/>
  <c r="T14" i="27"/>
  <c r="T13" i="27"/>
  <c r="T12" i="27"/>
  <c r="T11" i="27"/>
  <c r="T10" i="27"/>
  <c r="T8" i="27"/>
  <c r="R117" i="27" l="1"/>
  <c r="V114" i="27"/>
  <c r="R114" i="27"/>
  <c r="V141" i="27" l="1"/>
  <c r="R141" i="27"/>
  <c r="M141" i="27"/>
  <c r="N141" i="27" s="1"/>
  <c r="K141" i="27"/>
  <c r="L141" i="27" s="1"/>
  <c r="I141" i="27"/>
  <c r="J141" i="27" s="1"/>
  <c r="W141" i="27" l="1"/>
  <c r="P141" i="27"/>
  <c r="V112" i="27" l="1"/>
  <c r="R112" i="27"/>
  <c r="W112" i="27" l="1"/>
  <c r="V119" i="27"/>
  <c r="R119" i="27"/>
  <c r="M119" i="27"/>
  <c r="N119" i="27" s="1"/>
  <c r="K119" i="27"/>
  <c r="L119" i="27" s="1"/>
  <c r="I119" i="27"/>
  <c r="J119" i="27" s="1"/>
  <c r="P119" i="27" l="1"/>
  <c r="W119" i="27"/>
  <c r="V175" i="27" l="1"/>
  <c r="V174" i="27"/>
  <c r="V173" i="27"/>
  <c r="V172" i="27"/>
  <c r="V171" i="27"/>
  <c r="V170" i="27"/>
  <c r="V169" i="27"/>
  <c r="V167" i="27"/>
  <c r="V166" i="27"/>
  <c r="V164" i="27"/>
  <c r="V163" i="27"/>
  <c r="V162" i="27"/>
  <c r="V161" i="27"/>
  <c r="V160" i="27"/>
  <c r="V159" i="27"/>
  <c r="V158" i="27"/>
  <c r="V157" i="27"/>
  <c r="V155" i="27"/>
  <c r="V154" i="27"/>
  <c r="V153" i="27"/>
  <c r="V152" i="27"/>
  <c r="V151" i="27"/>
  <c r="V150" i="27"/>
  <c r="V148" i="27"/>
  <c r="V147" i="27"/>
  <c r="V146" i="27"/>
  <c r="V142" i="27"/>
  <c r="V140" i="27"/>
  <c r="V139" i="27"/>
  <c r="V137" i="27"/>
  <c r="V136" i="27"/>
  <c r="V135" i="27"/>
  <c r="V134" i="27"/>
  <c r="V133" i="27"/>
  <c r="V132" i="27"/>
  <c r="V131" i="27"/>
  <c r="V130" i="27"/>
  <c r="V129" i="27"/>
  <c r="V128" i="27"/>
  <c r="V127" i="27"/>
  <c r="V126" i="27"/>
  <c r="V125" i="27"/>
  <c r="V123" i="27"/>
  <c r="V122" i="27"/>
  <c r="V121" i="27"/>
  <c r="V120" i="27"/>
  <c r="V118" i="27"/>
  <c r="V117" i="27"/>
  <c r="V116" i="27"/>
  <c r="V113" i="27"/>
  <c r="V111" i="27"/>
  <c r="V110" i="27"/>
  <c r="V109" i="27"/>
  <c r="V107" i="27"/>
  <c r="V106" i="27"/>
  <c r="V104" i="27"/>
  <c r="V103" i="27"/>
  <c r="V102" i="27"/>
  <c r="V101" i="27"/>
  <c r="V99" i="27"/>
  <c r="V98" i="27"/>
  <c r="V97" i="27"/>
  <c r="V96" i="27"/>
  <c r="V95" i="27"/>
  <c r="V94" i="27"/>
  <c r="V93" i="27"/>
  <c r="V92" i="27"/>
  <c r="V90" i="27"/>
  <c r="V88" i="27"/>
  <c r="V87" i="27"/>
  <c r="V86" i="27"/>
  <c r="V85" i="27"/>
  <c r="V83" i="27"/>
  <c r="V82" i="27"/>
  <c r="V81" i="27"/>
  <c r="V79" i="27"/>
  <c r="V78" i="27"/>
  <c r="V76" i="27"/>
  <c r="V75" i="27"/>
  <c r="V74" i="27"/>
  <c r="V73" i="27"/>
  <c r="V71" i="27"/>
  <c r="V70" i="27"/>
  <c r="V68" i="27"/>
  <c r="V67" i="27"/>
  <c r="V65" i="27"/>
  <c r="V64" i="27"/>
  <c r="V63" i="27"/>
  <c r="V62" i="27"/>
  <c r="V61" i="27"/>
  <c r="V60" i="27"/>
  <c r="V59" i="27"/>
  <c r="V57" i="27"/>
  <c r="V56" i="27"/>
  <c r="V55" i="27"/>
  <c r="V53" i="27"/>
  <c r="V51" i="27"/>
  <c r="V50" i="27"/>
  <c r="V49" i="27"/>
  <c r="V46" i="27"/>
  <c r="V45" i="27"/>
  <c r="V44" i="27"/>
  <c r="V43" i="27"/>
  <c r="V41" i="27"/>
  <c r="V40" i="27"/>
  <c r="V38" i="27"/>
  <c r="V37" i="27"/>
  <c r="V35" i="27"/>
  <c r="V34" i="27"/>
  <c r="V32" i="27"/>
  <c r="V31" i="27"/>
  <c r="V30" i="27"/>
  <c r="V29" i="27"/>
  <c r="V27" i="27"/>
  <c r="V26" i="27"/>
  <c r="V25" i="27"/>
  <c r="V24" i="27"/>
  <c r="V23" i="27"/>
  <c r="V22" i="27"/>
  <c r="V21" i="27"/>
  <c r="V20" i="27"/>
  <c r="V19" i="27"/>
  <c r="V18" i="27"/>
  <c r="V17" i="27"/>
  <c r="V15" i="27"/>
  <c r="V14" i="27"/>
  <c r="V13" i="27"/>
  <c r="V12" i="27"/>
  <c r="V11" i="27"/>
  <c r="V10" i="27"/>
  <c r="V8" i="27"/>
  <c r="R8" i="27"/>
  <c r="R10" i="27"/>
  <c r="R11" i="27"/>
  <c r="R12" i="27"/>
  <c r="R13" i="27"/>
  <c r="R14" i="27"/>
  <c r="R15" i="27"/>
  <c r="R17" i="27"/>
  <c r="R18" i="27"/>
  <c r="R19" i="27"/>
  <c r="R20" i="27"/>
  <c r="R21" i="27"/>
  <c r="R22" i="27"/>
  <c r="R23" i="27"/>
  <c r="R24" i="27"/>
  <c r="R25" i="27"/>
  <c r="R26" i="27"/>
  <c r="R27" i="27"/>
  <c r="M8" i="27"/>
  <c r="N8" i="27" s="1"/>
  <c r="W25" i="27" l="1"/>
  <c r="W19" i="27"/>
  <c r="W12" i="27"/>
  <c r="W22" i="27"/>
  <c r="W8" i="27"/>
  <c r="W14" i="27"/>
  <c r="W15" i="27"/>
  <c r="W27" i="27"/>
  <c r="W18" i="27"/>
  <c r="W23" i="27"/>
  <c r="W10" i="27"/>
  <c r="W17" i="27"/>
  <c r="W21" i="27"/>
  <c r="W20" i="27"/>
  <c r="W26" i="27"/>
  <c r="W13" i="27"/>
  <c r="W24" i="27"/>
  <c r="W11" i="27"/>
  <c r="T177" i="27"/>
  <c r="V177" i="27"/>
  <c r="C20" i="24"/>
  <c r="J20" i="24" s="1"/>
  <c r="G22" i="24"/>
  <c r="C22" i="24" s="1"/>
  <c r="N22" i="24" s="1"/>
  <c r="G15" i="24"/>
  <c r="C15" i="24" s="1"/>
  <c r="G11" i="24"/>
  <c r="C11" i="24" s="1"/>
  <c r="C24" i="24"/>
  <c r="C23" i="24"/>
  <c r="C21" i="24"/>
  <c r="C19" i="24"/>
  <c r="C17" i="24"/>
  <c r="M17" i="24" s="1"/>
  <c r="C16" i="24"/>
  <c r="C14" i="24"/>
  <c r="N14" i="24" s="1"/>
  <c r="C13" i="24"/>
  <c r="C12" i="24"/>
  <c r="H13" i="26"/>
  <c r="C26" i="24" l="1"/>
  <c r="C28" i="24" s="1"/>
  <c r="C31" i="24" s="1"/>
  <c r="M13" i="24"/>
  <c r="M16" i="24"/>
  <c r="I9" i="26" l="1"/>
  <c r="I18" i="26"/>
  <c r="I14" i="26"/>
  <c r="I7" i="26"/>
  <c r="I16" i="26"/>
  <c r="I13" i="26"/>
  <c r="J13" i="26" s="1"/>
  <c r="B18" i="24" s="1"/>
  <c r="D18" i="24" s="1"/>
  <c r="I12" i="26"/>
  <c r="I10" i="26" l="1"/>
  <c r="I17" i="26"/>
  <c r="I8" i="26"/>
  <c r="I19" i="26"/>
  <c r="I15" i="26"/>
  <c r="L18" i="24"/>
  <c r="M18" i="24" s="1"/>
  <c r="K18" i="24"/>
  <c r="I11" i="26"/>
  <c r="R57" i="27" l="1"/>
  <c r="W57" i="27" s="1"/>
  <c r="R55" i="27" l="1"/>
  <c r="W55" i="27" s="1"/>
  <c r="R122" i="27" l="1"/>
  <c r="W122" i="27" s="1"/>
  <c r="R162" i="27"/>
  <c r="W162" i="27" s="1"/>
  <c r="R56" i="27"/>
  <c r="W56" i="27" s="1"/>
  <c r="R40" i="27"/>
  <c r="W40" i="27" s="1"/>
  <c r="R45" i="27"/>
  <c r="W45" i="27" s="1"/>
  <c r="R130" i="27"/>
  <c r="W130" i="27" s="1"/>
  <c r="R102" i="27"/>
  <c r="W102" i="27" s="1"/>
  <c r="R46" i="27"/>
  <c r="W46" i="27" s="1"/>
  <c r="H14" i="26"/>
  <c r="J14" i="26" s="1"/>
  <c r="B19" i="24" s="1"/>
  <c r="D19" i="24" s="1"/>
  <c r="R41" i="27"/>
  <c r="W41" i="27" s="1"/>
  <c r="R99" i="27"/>
  <c r="W99" i="27" s="1"/>
  <c r="R43" i="27"/>
  <c r="W43" i="27" s="1"/>
  <c r="R169" i="27"/>
  <c r="W169" i="27" s="1"/>
  <c r="R158" i="27"/>
  <c r="W158" i="27" s="1"/>
  <c r="H12" i="26"/>
  <c r="J12" i="26" s="1"/>
  <c r="B17" i="24" s="1"/>
  <c r="D17" i="24" s="1"/>
  <c r="K17" i="24" s="1"/>
  <c r="H16" i="26"/>
  <c r="J16" i="26" s="1"/>
  <c r="B21" i="24" s="1"/>
  <c r="D21" i="24" s="1"/>
  <c r="R97" i="27" l="1"/>
  <c r="W97" i="27" s="1"/>
  <c r="R83" i="27"/>
  <c r="W83" i="27" s="1"/>
  <c r="R34" i="27"/>
  <c r="W34" i="27" s="1"/>
  <c r="R133" i="27"/>
  <c r="W133" i="27" s="1"/>
  <c r="R140" i="27"/>
  <c r="W140" i="27" s="1"/>
  <c r="R174" i="27"/>
  <c r="W174" i="27" s="1"/>
  <c r="R172" i="27"/>
  <c r="W172" i="27" s="1"/>
  <c r="R104" i="27"/>
  <c r="W104" i="27" s="1"/>
  <c r="R126" i="27"/>
  <c r="W126" i="27" s="1"/>
  <c r="R93" i="27"/>
  <c r="W93" i="27" s="1"/>
  <c r="R71" i="27"/>
  <c r="W71" i="27" s="1"/>
  <c r="R61" i="27"/>
  <c r="W61" i="27" s="1"/>
  <c r="R73" i="27"/>
  <c r="W73" i="27" s="1"/>
  <c r="R98" i="27"/>
  <c r="W98" i="27" s="1"/>
  <c r="R30" i="27"/>
  <c r="W30" i="27" s="1"/>
  <c r="R67" i="27"/>
  <c r="W67" i="27" s="1"/>
  <c r="R173" i="27"/>
  <c r="W173" i="27" s="1"/>
  <c r="R78" i="27"/>
  <c r="W78" i="27" s="1"/>
  <c r="R95" i="27"/>
  <c r="W95" i="27" s="1"/>
  <c r="R110" i="27"/>
  <c r="W110" i="27" s="1"/>
  <c r="R103" i="27"/>
  <c r="W103" i="27" s="1"/>
  <c r="R107" i="27"/>
  <c r="W107" i="27" s="1"/>
  <c r="R38" i="27"/>
  <c r="W38" i="27" s="1"/>
  <c r="R79" i="27"/>
  <c r="W79" i="27" s="1"/>
  <c r="R150" i="27"/>
  <c r="W150" i="27" s="1"/>
  <c r="R129" i="27"/>
  <c r="W129" i="27" s="1"/>
  <c r="R134" i="27"/>
  <c r="W134" i="27" s="1"/>
  <c r="R137" i="27"/>
  <c r="W137" i="27" s="1"/>
  <c r="R157" i="27"/>
  <c r="W157" i="27" s="1"/>
  <c r="R164" i="27"/>
  <c r="W164" i="27" s="1"/>
  <c r="R135" i="27"/>
  <c r="W135" i="27" s="1"/>
  <c r="R151" i="27"/>
  <c r="W151" i="27" s="1"/>
  <c r="R146" i="27"/>
  <c r="W146" i="27" s="1"/>
  <c r="R96" i="27"/>
  <c r="W96" i="27" s="1"/>
  <c r="R109" i="27"/>
  <c r="W109" i="27" s="1"/>
  <c r="R76" i="27"/>
  <c r="W76" i="27" s="1"/>
  <c r="R35" i="27"/>
  <c r="W35" i="27" s="1"/>
  <c r="H9" i="26"/>
  <c r="J9" i="26" s="1"/>
  <c r="B14" i="24" s="1"/>
  <c r="D14" i="24" s="1"/>
  <c r="K14" i="24" s="1"/>
  <c r="R32" i="27"/>
  <c r="W32" i="27" s="1"/>
  <c r="R132" i="27"/>
  <c r="W132" i="27" s="1"/>
  <c r="R155" i="27"/>
  <c r="W155" i="27" s="1"/>
  <c r="R121" i="27"/>
  <c r="W121" i="27" s="1"/>
  <c r="R148" i="27"/>
  <c r="W148" i="27" s="1"/>
  <c r="R123" i="27"/>
  <c r="W123" i="27" s="1"/>
  <c r="I120" i="27"/>
  <c r="J120" i="27" s="1"/>
  <c r="R128" i="27"/>
  <c r="W128" i="27" s="1"/>
  <c r="R127" i="27"/>
  <c r="W127" i="27" s="1"/>
  <c r="R59" i="27"/>
  <c r="W59" i="27" s="1"/>
  <c r="R82" i="27"/>
  <c r="W82" i="27" s="1"/>
  <c r="R50" i="27"/>
  <c r="W50" i="27" s="1"/>
  <c r="R152" i="27"/>
  <c r="W152" i="27" s="1"/>
  <c r="R163" i="27"/>
  <c r="W163" i="27" s="1"/>
  <c r="R111" i="27"/>
  <c r="W111" i="27" s="1"/>
  <c r="R63" i="27"/>
  <c r="W63" i="27" s="1"/>
  <c r="R62" i="27"/>
  <c r="W62" i="27" s="1"/>
  <c r="R125" i="27"/>
  <c r="W125" i="27" s="1"/>
  <c r="R49" i="27"/>
  <c r="W49" i="27" s="1"/>
  <c r="R51" i="27"/>
  <c r="W51" i="27" s="1"/>
  <c r="R161" i="27"/>
  <c r="W161" i="27" s="1"/>
  <c r="R92" i="27"/>
  <c r="W92" i="27" s="1"/>
  <c r="R171" i="27"/>
  <c r="W171" i="27" s="1"/>
  <c r="R85" i="27"/>
  <c r="W85" i="27" s="1"/>
  <c r="R175" i="27"/>
  <c r="W175" i="27" s="1"/>
  <c r="R87" i="27"/>
  <c r="W87" i="27" s="1"/>
  <c r="H7" i="26"/>
  <c r="J7" i="26" s="1"/>
  <c r="B12" i="24" s="1"/>
  <c r="D12" i="24" s="1"/>
  <c r="L12" i="24" s="1"/>
  <c r="M12" i="24" s="1"/>
  <c r="R81" i="27"/>
  <c r="W81" i="27" s="1"/>
  <c r="R31" i="27"/>
  <c r="W31" i="27" s="1"/>
  <c r="R167" i="27"/>
  <c r="W167" i="27" s="1"/>
  <c r="R142" i="27"/>
  <c r="W142" i="27" s="1"/>
  <c r="R170" i="27"/>
  <c r="W170" i="27" s="1"/>
  <c r="R154" i="27"/>
  <c r="W154" i="27" s="1"/>
  <c r="R131" i="27"/>
  <c r="W131" i="27" s="1"/>
  <c r="R75" i="27"/>
  <c r="W75" i="27" s="1"/>
  <c r="R86" i="27"/>
  <c r="W86" i="27" s="1"/>
  <c r="R160" i="27"/>
  <c r="W160" i="27" s="1"/>
  <c r="R88" i="27"/>
  <c r="W88" i="27" s="1"/>
  <c r="R65" i="27"/>
  <c r="W65" i="27" s="1"/>
  <c r="R101" i="27"/>
  <c r="W101" i="27" s="1"/>
  <c r="R147" i="27"/>
  <c r="W147" i="27" s="1"/>
  <c r="R64" i="27"/>
  <c r="W64" i="27" s="1"/>
  <c r="R94" i="27"/>
  <c r="W94" i="27" s="1"/>
  <c r="R120" i="27"/>
  <c r="W120" i="27" s="1"/>
  <c r="R166" i="27"/>
  <c r="W166" i="27" s="1"/>
  <c r="R113" i="27"/>
  <c r="W113" i="27" s="1"/>
  <c r="R116" i="27"/>
  <c r="W116" i="27" s="1"/>
  <c r="R68" i="27"/>
  <c r="W68" i="27" s="1"/>
  <c r="R29" i="27"/>
  <c r="R153" i="27"/>
  <c r="W153" i="27" s="1"/>
  <c r="R139" i="27"/>
  <c r="W139" i="27" s="1"/>
  <c r="R159" i="27"/>
  <c r="W159" i="27" s="1"/>
  <c r="R37" i="27"/>
  <c r="W37" i="27" s="1"/>
  <c r="H18" i="26"/>
  <c r="J18" i="26" s="1"/>
  <c r="B23" i="24" s="1"/>
  <c r="D23" i="24" s="1"/>
  <c r="J23" i="24" s="1"/>
  <c r="K23" i="24" s="1"/>
  <c r="R53" i="27"/>
  <c r="W53" i="27" s="1"/>
  <c r="R136" i="27"/>
  <c r="W136" i="27" s="1"/>
  <c r="R74" i="27"/>
  <c r="W74" i="27" s="1"/>
  <c r="R90" i="27"/>
  <c r="W90" i="27" s="1"/>
  <c r="R70" i="27"/>
  <c r="W70" i="27" s="1"/>
  <c r="K21" i="24"/>
  <c r="L21" i="24"/>
  <c r="M21" i="24" s="1"/>
  <c r="K19" i="24"/>
  <c r="L19" i="24"/>
  <c r="M19" i="24" s="1"/>
  <c r="I103" i="27"/>
  <c r="J103" i="27" s="1"/>
  <c r="I15" i="27"/>
  <c r="J15" i="27" s="1"/>
  <c r="I14" i="27"/>
  <c r="J14" i="27" s="1"/>
  <c r="I12" i="27"/>
  <c r="J12" i="27" s="1"/>
  <c r="I22" i="27"/>
  <c r="J22" i="27" s="1"/>
  <c r="I109" i="27"/>
  <c r="J109" i="27" s="1"/>
  <c r="I96" i="27"/>
  <c r="J96" i="27" s="1"/>
  <c r="I173" i="27"/>
  <c r="J173" i="27" s="1"/>
  <c r="I55" i="27"/>
  <c r="J55" i="27" s="1"/>
  <c r="I38" i="27"/>
  <c r="J38" i="27" s="1"/>
  <c r="I93" i="27"/>
  <c r="J93" i="27" s="1"/>
  <c r="W29" i="27" l="1"/>
  <c r="K12" i="24"/>
  <c r="H17" i="26"/>
  <c r="J17" i="26" s="1"/>
  <c r="B22" i="24" s="1"/>
  <c r="D22" i="24" s="1"/>
  <c r="J22" i="24" s="1"/>
  <c r="K22" i="24" s="1"/>
  <c r="N23" i="24"/>
  <c r="L11" i="24" s="1"/>
  <c r="M11" i="24" s="1"/>
  <c r="L23" i="24"/>
  <c r="M23" i="24" s="1"/>
  <c r="H10" i="26"/>
  <c r="J10" i="26" s="1"/>
  <c r="B15" i="24" s="1"/>
  <c r="J15" i="24" s="1"/>
  <c r="L14" i="24"/>
  <c r="M14" i="24" s="1"/>
  <c r="I170" i="27"/>
  <c r="J170" i="27" s="1"/>
  <c r="I35" i="27"/>
  <c r="J35" i="27" s="1"/>
  <c r="M76" i="27"/>
  <c r="N76" i="27" s="1"/>
  <c r="K43" i="27"/>
  <c r="L43" i="27" s="1"/>
  <c r="K174" i="27"/>
  <c r="L174" i="27" s="1"/>
  <c r="M53" i="27"/>
  <c r="N53" i="27" s="1"/>
  <c r="M61" i="27"/>
  <c r="N61" i="27" s="1"/>
  <c r="K161" i="27"/>
  <c r="L161" i="27" s="1"/>
  <c r="I154" i="27"/>
  <c r="J154" i="27" s="1"/>
  <c r="I56" i="27"/>
  <c r="J56" i="27" s="1"/>
  <c r="I27" i="27"/>
  <c r="J27" i="27" s="1"/>
  <c r="K116" i="27"/>
  <c r="L116" i="27" s="1"/>
  <c r="I102" i="27"/>
  <c r="J102" i="27" s="1"/>
  <c r="K175" i="27"/>
  <c r="L175" i="27" s="1"/>
  <c r="I147" i="27"/>
  <c r="J147" i="27" s="1"/>
  <c r="M17" i="27"/>
  <c r="N17" i="27" s="1"/>
  <c r="K171" i="27"/>
  <c r="L171" i="27" s="1"/>
  <c r="M137" i="27"/>
  <c r="N137" i="27" s="1"/>
  <c r="K32" i="27"/>
  <c r="L32" i="27" s="1"/>
  <c r="K93" i="27"/>
  <c r="L93" i="27" s="1"/>
  <c r="K38" i="27"/>
  <c r="L38" i="27" s="1"/>
  <c r="M23" i="27"/>
  <c r="N23" i="27" s="1"/>
  <c r="K26" i="27"/>
  <c r="L26" i="27" s="1"/>
  <c r="I37" i="27"/>
  <c r="J37" i="27" s="1"/>
  <c r="I106" i="27"/>
  <c r="J106" i="27" s="1"/>
  <c r="K122" i="27"/>
  <c r="L122" i="27" s="1"/>
  <c r="K17" i="27"/>
  <c r="L17" i="27" s="1"/>
  <c r="I151" i="27"/>
  <c r="J151" i="27" s="1"/>
  <c r="M88" i="27"/>
  <c r="N88" i="27" s="1"/>
  <c r="K53" i="27"/>
  <c r="L53" i="27" s="1"/>
  <c r="M155" i="27"/>
  <c r="N155" i="27" s="1"/>
  <c r="M46" i="27"/>
  <c r="N46" i="27" s="1"/>
  <c r="K111" i="27"/>
  <c r="L111" i="27" s="1"/>
  <c r="K134" i="27"/>
  <c r="L134" i="27" s="1"/>
  <c r="K158" i="27"/>
  <c r="L158" i="27" s="1"/>
  <c r="K162" i="27"/>
  <c r="L162" i="27" s="1"/>
  <c r="K154" i="27"/>
  <c r="L154" i="27" s="1"/>
  <c r="M164" i="27"/>
  <c r="N164" i="27" s="1"/>
  <c r="K137" i="27"/>
  <c r="L137" i="27" s="1"/>
  <c r="M167" i="27"/>
  <c r="N167" i="27" s="1"/>
  <c r="M153" i="27"/>
  <c r="N153" i="27" s="1"/>
  <c r="K167" i="27"/>
  <c r="L167" i="27" s="1"/>
  <c r="I126" i="27"/>
  <c r="J126" i="27" s="1"/>
  <c r="I82" i="27"/>
  <c r="J82" i="27" s="1"/>
  <c r="I52" i="27"/>
  <c r="J52" i="27" s="1"/>
  <c r="I142" i="27"/>
  <c r="J142" i="27" s="1"/>
  <c r="I75" i="27"/>
  <c r="J75" i="27" s="1"/>
  <c r="M147" i="27"/>
  <c r="N147" i="27" s="1"/>
  <c r="M78" i="27"/>
  <c r="N78" i="27" s="1"/>
  <c r="K151" i="27"/>
  <c r="L151" i="27" s="1"/>
  <c r="M133" i="27"/>
  <c r="N133" i="27" s="1"/>
  <c r="M35" i="27"/>
  <c r="N35" i="27" s="1"/>
  <c r="I43" i="27"/>
  <c r="J43" i="27" s="1"/>
  <c r="K83" i="27"/>
  <c r="L83" i="27" s="1"/>
  <c r="I111" i="27"/>
  <c r="J111" i="27" s="1"/>
  <c r="K164" i="27"/>
  <c r="L164" i="27" s="1"/>
  <c r="K30" i="27"/>
  <c r="L30" i="27" s="1"/>
  <c r="K75" i="27"/>
  <c r="L75" i="27" s="1"/>
  <c r="M75" i="27"/>
  <c r="N75" i="27" s="1"/>
  <c r="K159" i="27"/>
  <c r="L159" i="27" s="1"/>
  <c r="I166" i="27"/>
  <c r="J166" i="27" s="1"/>
  <c r="I125" i="27"/>
  <c r="J125" i="27" s="1"/>
  <c r="I121" i="27"/>
  <c r="J121" i="27" s="1"/>
  <c r="K24" i="27"/>
  <c r="L24" i="27" s="1"/>
  <c r="K136" i="27"/>
  <c r="L136" i="27" s="1"/>
  <c r="K14" i="27"/>
  <c r="L14" i="27" s="1"/>
  <c r="M50" i="27"/>
  <c r="N50" i="27" s="1"/>
  <c r="K12" i="27"/>
  <c r="L12" i="27" s="1"/>
  <c r="K155" i="27"/>
  <c r="L155" i="27" s="1"/>
  <c r="K157" i="27"/>
  <c r="L157" i="27" s="1"/>
  <c r="I68" i="27"/>
  <c r="J68" i="27" s="1"/>
  <c r="M162" i="27"/>
  <c r="N162" i="27" s="1"/>
  <c r="M172" i="27"/>
  <c r="N172" i="27" s="1"/>
  <c r="M38" i="27"/>
  <c r="N38" i="27" s="1"/>
  <c r="I49" i="27"/>
  <c r="J49" i="27" s="1"/>
  <c r="K146" i="27"/>
  <c r="L146" i="27" s="1"/>
  <c r="K106" i="27"/>
  <c r="L106" i="27" s="1"/>
  <c r="I19" i="27"/>
  <c r="J19" i="27" s="1"/>
  <c r="I152" i="27"/>
  <c r="J152" i="27" s="1"/>
  <c r="I79" i="27"/>
  <c r="J79" i="27" s="1"/>
  <c r="M118" i="27"/>
  <c r="N118" i="27" s="1"/>
  <c r="I32" i="27"/>
  <c r="J32" i="27" s="1"/>
  <c r="I71" i="27"/>
  <c r="J71" i="27" s="1"/>
  <c r="H8" i="26"/>
  <c r="J8" i="26" s="1"/>
  <c r="B13" i="24" s="1"/>
  <c r="D13" i="24" s="1"/>
  <c r="K13" i="24" s="1"/>
  <c r="M79" i="27"/>
  <c r="N79" i="27" s="1"/>
  <c r="M68" i="27"/>
  <c r="N68" i="27" s="1"/>
  <c r="K50" i="27"/>
  <c r="L50" i="27" s="1"/>
  <c r="K148" i="27"/>
  <c r="L148" i="27" s="1"/>
  <c r="M97" i="27"/>
  <c r="N97" i="27" s="1"/>
  <c r="K86" i="27"/>
  <c r="L86" i="27" s="1"/>
  <c r="K170" i="27"/>
  <c r="L170" i="27" s="1"/>
  <c r="K88" i="27"/>
  <c r="L88" i="27" s="1"/>
  <c r="I31" i="27"/>
  <c r="J31" i="27" s="1"/>
  <c r="K132" i="27"/>
  <c r="L132" i="27" s="1"/>
  <c r="I29" i="27"/>
  <c r="J29" i="27" s="1"/>
  <c r="I150" i="27"/>
  <c r="J150" i="27" s="1"/>
  <c r="K125" i="27"/>
  <c r="L125" i="27" s="1"/>
  <c r="M81" i="27"/>
  <c r="N81" i="27" s="1"/>
  <c r="I155" i="27"/>
  <c r="J155" i="27" s="1"/>
  <c r="K46" i="27"/>
  <c r="L46" i="27" s="1"/>
  <c r="M158" i="27"/>
  <c r="N158" i="27" s="1"/>
  <c r="I128" i="27"/>
  <c r="J128" i="27" s="1"/>
  <c r="K133" i="27"/>
  <c r="L133" i="27" s="1"/>
  <c r="M18" i="27"/>
  <c r="N18" i="27" s="1"/>
  <c r="I21" i="27"/>
  <c r="J21" i="27" s="1"/>
  <c r="K172" i="27"/>
  <c r="L172" i="27" s="1"/>
  <c r="K163" i="27"/>
  <c r="L163" i="27" s="1"/>
  <c r="K128" i="27"/>
  <c r="L128" i="27" s="1"/>
  <c r="K99" i="27"/>
  <c r="L99" i="27" s="1"/>
  <c r="K20" i="27"/>
  <c r="L20" i="27" s="1"/>
  <c r="I116" i="27"/>
  <c r="J116" i="27" s="1"/>
  <c r="K23" i="27"/>
  <c r="L23" i="27" s="1"/>
  <c r="I23" i="27"/>
  <c r="J23" i="27" s="1"/>
  <c r="I46" i="27"/>
  <c r="J46" i="27" s="1"/>
  <c r="I39" i="27"/>
  <c r="J39" i="27" s="1"/>
  <c r="K13" i="27"/>
  <c r="L13" i="27" s="1"/>
  <c r="I13" i="27"/>
  <c r="J13" i="27" s="1"/>
  <c r="R60" i="27"/>
  <c r="W60" i="27" s="1"/>
  <c r="K76" i="27"/>
  <c r="L76" i="27" s="1"/>
  <c r="M90" i="27"/>
  <c r="N90" i="27" s="1"/>
  <c r="K49" i="27"/>
  <c r="L49" i="27" s="1"/>
  <c r="I40" i="27"/>
  <c r="J40" i="27" s="1"/>
  <c r="M92" i="27"/>
  <c r="N92" i="27" s="1"/>
  <c r="I62" i="27"/>
  <c r="J62" i="27" s="1"/>
  <c r="M87" i="27"/>
  <c r="N87" i="27" s="1"/>
  <c r="M27" i="27"/>
  <c r="N27" i="27" s="1"/>
  <c r="I87" i="27"/>
  <c r="J87" i="27" s="1"/>
  <c r="M132" i="27"/>
  <c r="N132" i="27" s="1"/>
  <c r="M70" i="27"/>
  <c r="N70" i="27" s="1"/>
  <c r="M170" i="27"/>
  <c r="N170" i="27" s="1"/>
  <c r="M45" i="27"/>
  <c r="N45" i="27" s="1"/>
  <c r="M34" i="27"/>
  <c r="N34" i="27" s="1"/>
  <c r="M65" i="27"/>
  <c r="N65" i="27" s="1"/>
  <c r="K44" i="27"/>
  <c r="L44" i="27" s="1"/>
  <c r="I50" i="27"/>
  <c r="J50" i="27" s="1"/>
  <c r="I64" i="27"/>
  <c r="J64" i="27" s="1"/>
  <c r="I45" i="27"/>
  <c r="J45" i="27" s="1"/>
  <c r="M74" i="27"/>
  <c r="N74" i="27" s="1"/>
  <c r="M44" i="27"/>
  <c r="N44" i="27" s="1"/>
  <c r="K29" i="27"/>
  <c r="L29" i="27" s="1"/>
  <c r="I10" i="27"/>
  <c r="J10" i="27" s="1"/>
  <c r="I11" i="27"/>
  <c r="J11" i="27" s="1"/>
  <c r="M174" i="27"/>
  <c r="N174" i="27" s="1"/>
  <c r="K160" i="27"/>
  <c r="L160" i="27" s="1"/>
  <c r="M19" i="27"/>
  <c r="N19" i="27" s="1"/>
  <c r="K60" i="27"/>
  <c r="L60" i="27" s="1"/>
  <c r="I157" i="27"/>
  <c r="J157" i="27" s="1"/>
  <c r="K22" i="27"/>
  <c r="L22" i="27" s="1"/>
  <c r="I63" i="27"/>
  <c r="J63" i="27" s="1"/>
  <c r="M159" i="27"/>
  <c r="N159" i="27" s="1"/>
  <c r="I25" i="27"/>
  <c r="J25" i="27" s="1"/>
  <c r="K35" i="27"/>
  <c r="L35" i="27" s="1"/>
  <c r="I44" i="27"/>
  <c r="J44" i="27" s="1"/>
  <c r="K10" i="27"/>
  <c r="L10" i="27" s="1"/>
  <c r="M175" i="27"/>
  <c r="N175" i="27" s="1"/>
  <c r="M55" i="27"/>
  <c r="N55" i="27" s="1"/>
  <c r="M93" i="27"/>
  <c r="N93" i="27" s="1"/>
  <c r="K113" i="27"/>
  <c r="L113" i="27" s="1"/>
  <c r="I70" i="27"/>
  <c r="J70" i="27" s="1"/>
  <c r="K101" i="27"/>
  <c r="L101" i="27" s="1"/>
  <c r="I65" i="27"/>
  <c r="J65" i="27" s="1"/>
  <c r="I92" i="27"/>
  <c r="J92" i="27" s="1"/>
  <c r="M104" i="27"/>
  <c r="N104" i="27" s="1"/>
  <c r="I97" i="27"/>
  <c r="J97" i="27" s="1"/>
  <c r="M26" i="27"/>
  <c r="N26" i="27" s="1"/>
  <c r="I104" i="27"/>
  <c r="J104" i="27" s="1"/>
  <c r="M122" i="27"/>
  <c r="N122" i="27" s="1"/>
  <c r="I137" i="27"/>
  <c r="J137" i="27" s="1"/>
  <c r="M102" i="27"/>
  <c r="N102" i="27" s="1"/>
  <c r="K139" i="27"/>
  <c r="L139" i="27" s="1"/>
  <c r="I107" i="27"/>
  <c r="J107" i="27" s="1"/>
  <c r="I73" i="27"/>
  <c r="J73" i="27" s="1"/>
  <c r="K95" i="27"/>
  <c r="L95" i="27" s="1"/>
  <c r="K21" i="27"/>
  <c r="L21" i="27" s="1"/>
  <c r="K64" i="27"/>
  <c r="L64" i="27" s="1"/>
  <c r="I148" i="27"/>
  <c r="J148" i="27" s="1"/>
  <c r="I76" i="27"/>
  <c r="J76" i="27" s="1"/>
  <c r="I61" i="27"/>
  <c r="J61" i="27" s="1"/>
  <c r="M67" i="27"/>
  <c r="N67" i="27" s="1"/>
  <c r="I175" i="27"/>
  <c r="J175" i="27" s="1"/>
  <c r="I131" i="27"/>
  <c r="J131" i="27" s="1"/>
  <c r="M107" i="27"/>
  <c r="N107" i="27" s="1"/>
  <c r="M166" i="27"/>
  <c r="N166" i="27" s="1"/>
  <c r="M86" i="27"/>
  <c r="N86" i="27" s="1"/>
  <c r="K78" i="27"/>
  <c r="L78" i="27" s="1"/>
  <c r="K147" i="27"/>
  <c r="L147" i="27" s="1"/>
  <c r="M136" i="27"/>
  <c r="N136" i="27" s="1"/>
  <c r="M31" i="27"/>
  <c r="N31" i="27" s="1"/>
  <c r="I169" i="27"/>
  <c r="J169" i="27" s="1"/>
  <c r="I78" i="27"/>
  <c r="J78" i="27" s="1"/>
  <c r="I129" i="27"/>
  <c r="J129" i="27" s="1"/>
  <c r="M129" i="27"/>
  <c r="N129" i="27" s="1"/>
  <c r="M98" i="27"/>
  <c r="N98" i="27" s="1"/>
  <c r="I26" i="27"/>
  <c r="J26" i="27" s="1"/>
  <c r="K59" i="27"/>
  <c r="L59" i="27" s="1"/>
  <c r="K87" i="27"/>
  <c r="L87" i="27" s="1"/>
  <c r="I81" i="27"/>
  <c r="J81" i="27" s="1"/>
  <c r="K57" i="27"/>
  <c r="L57" i="27" s="1"/>
  <c r="K153" i="27"/>
  <c r="L153" i="27" s="1"/>
  <c r="M151" i="27"/>
  <c r="N151" i="27" s="1"/>
  <c r="I162" i="27"/>
  <c r="J162" i="27" s="1"/>
  <c r="M134" i="27"/>
  <c r="N134" i="27" s="1"/>
  <c r="I164" i="27"/>
  <c r="J164" i="27" s="1"/>
  <c r="M140" i="27"/>
  <c r="N140" i="27" s="1"/>
  <c r="M163" i="27"/>
  <c r="N163" i="27" s="1"/>
  <c r="M169" i="27"/>
  <c r="N169" i="27" s="1"/>
  <c r="M160" i="27"/>
  <c r="N160" i="27" s="1"/>
  <c r="M125" i="27"/>
  <c r="N125" i="27" s="1"/>
  <c r="M96" i="27"/>
  <c r="N96" i="27" s="1"/>
  <c r="K81" i="27"/>
  <c r="L81" i="27" s="1"/>
  <c r="I59" i="27"/>
  <c r="J59" i="27" s="1"/>
  <c r="M73" i="27"/>
  <c r="N73" i="27" s="1"/>
  <c r="K56" i="27"/>
  <c r="L56" i="27" s="1"/>
  <c r="K109" i="27"/>
  <c r="L109" i="27" s="1"/>
  <c r="M11" i="27"/>
  <c r="N11" i="27" s="1"/>
  <c r="I60" i="27"/>
  <c r="J60" i="27" s="1"/>
  <c r="I113" i="27"/>
  <c r="J113" i="27" s="1"/>
  <c r="M39" i="27"/>
  <c r="N39" i="27" s="1"/>
  <c r="M62" i="27"/>
  <c r="N62" i="27" s="1"/>
  <c r="K123" i="27"/>
  <c r="L123" i="27" s="1"/>
  <c r="I133" i="27"/>
  <c r="J133" i="27" s="1"/>
  <c r="K37" i="27"/>
  <c r="L37" i="27" s="1"/>
  <c r="R106" i="27"/>
  <c r="W106" i="27" s="1"/>
  <c r="R44" i="27"/>
  <c r="W44" i="27" s="1"/>
  <c r="K102" i="27"/>
  <c r="L102" i="27" s="1"/>
  <c r="K31" i="27"/>
  <c r="L31" i="27" s="1"/>
  <c r="K55" i="27"/>
  <c r="L55" i="27" s="1"/>
  <c r="I67" i="27"/>
  <c r="J67" i="27" s="1"/>
  <c r="K140" i="27"/>
  <c r="L140" i="27" s="1"/>
  <c r="I135" i="27"/>
  <c r="J135" i="27" s="1"/>
  <c r="K169" i="27"/>
  <c r="L169" i="27" s="1"/>
  <c r="M99" i="27"/>
  <c r="N99" i="27" s="1"/>
  <c r="M43" i="27"/>
  <c r="N43" i="27" s="1"/>
  <c r="I140" i="27"/>
  <c r="J140" i="27" s="1"/>
  <c r="K63" i="27"/>
  <c r="L63" i="27" s="1"/>
  <c r="M128" i="27"/>
  <c r="N128" i="27" s="1"/>
  <c r="K15" i="27"/>
  <c r="L15" i="27" s="1"/>
  <c r="M83" i="27"/>
  <c r="N83" i="27" s="1"/>
  <c r="M146" i="27"/>
  <c r="N146" i="27" s="1"/>
  <c r="K70" i="27"/>
  <c r="L70" i="27" s="1"/>
  <c r="M29" i="27"/>
  <c r="N29" i="27" s="1"/>
  <c r="I30" i="27"/>
  <c r="J30" i="27" s="1"/>
  <c r="K40" i="27"/>
  <c r="L40" i="27" s="1"/>
  <c r="M126" i="27"/>
  <c r="N126" i="27" s="1"/>
  <c r="M154" i="27"/>
  <c r="N154" i="27" s="1"/>
  <c r="M12" i="27"/>
  <c r="N12" i="27" s="1"/>
  <c r="I20" i="27"/>
  <c r="J20" i="27" s="1"/>
  <c r="K25" i="27"/>
  <c r="L25" i="27" s="1"/>
  <c r="M85" i="27"/>
  <c r="N85" i="27" s="1"/>
  <c r="I17" i="27"/>
  <c r="J17" i="27" s="1"/>
  <c r="M139" i="27"/>
  <c r="N139" i="27" s="1"/>
  <c r="M71" i="27"/>
  <c r="N71" i="27" s="1"/>
  <c r="K129" i="27"/>
  <c r="L129" i="27" s="1"/>
  <c r="I123" i="27"/>
  <c r="J123" i="27" s="1"/>
  <c r="M94" i="27"/>
  <c r="N94" i="27" s="1"/>
  <c r="K104" i="27"/>
  <c r="L104" i="27" s="1"/>
  <c r="M121" i="27"/>
  <c r="N121" i="27" s="1"/>
  <c r="I98" i="27"/>
  <c r="J98" i="27" s="1"/>
  <c r="K18" i="27"/>
  <c r="L18" i="27" s="1"/>
  <c r="K85" i="27"/>
  <c r="L85" i="27" s="1"/>
  <c r="M25" i="27"/>
  <c r="N25" i="27" s="1"/>
  <c r="M171" i="27"/>
  <c r="N171" i="27" s="1"/>
  <c r="M161" i="27"/>
  <c r="N161" i="27" s="1"/>
  <c r="I172" i="27"/>
  <c r="J172" i="27" s="1"/>
  <c r="M157" i="27"/>
  <c r="N157" i="27" s="1"/>
  <c r="M127" i="27"/>
  <c r="N127" i="27" s="1"/>
  <c r="M113" i="27"/>
  <c r="N113" i="27" s="1"/>
  <c r="M123" i="27"/>
  <c r="N123" i="27" s="1"/>
  <c r="K97" i="27"/>
  <c r="L97" i="27" s="1"/>
  <c r="K150" i="27"/>
  <c r="L150" i="27" s="1"/>
  <c r="M24" i="27"/>
  <c r="N24" i="27" s="1"/>
  <c r="I101" i="27"/>
  <c r="J101" i="27" s="1"/>
  <c r="I153" i="27"/>
  <c r="J153" i="27" s="1"/>
  <c r="K27" i="27"/>
  <c r="L27" i="27" s="1"/>
  <c r="M103" i="27"/>
  <c r="N103" i="27" s="1"/>
  <c r="I134" i="27"/>
  <c r="J134" i="27" s="1"/>
  <c r="M116" i="27"/>
  <c r="N116" i="27" s="1"/>
  <c r="I18" i="27"/>
  <c r="J18" i="27" s="1"/>
  <c r="I122" i="27"/>
  <c r="J122" i="27" s="1"/>
  <c r="K62" i="27"/>
  <c r="L62" i="27" s="1"/>
  <c r="I161" i="27"/>
  <c r="J161" i="27" s="1"/>
  <c r="K103" i="27"/>
  <c r="L103" i="27" s="1"/>
  <c r="I53" i="27"/>
  <c r="J53" i="27" s="1"/>
  <c r="M14" i="27"/>
  <c r="N14" i="27" s="1"/>
  <c r="I171" i="27"/>
  <c r="J171" i="27" s="1"/>
  <c r="I127" i="27"/>
  <c r="J127" i="27" s="1"/>
  <c r="M82" i="27"/>
  <c r="N82" i="27" s="1"/>
  <c r="M57" i="27"/>
  <c r="N57" i="27" s="1"/>
  <c r="M52" i="27"/>
  <c r="N52" i="27" s="1"/>
  <c r="I167" i="27"/>
  <c r="J167" i="27" s="1"/>
  <c r="M20" i="27"/>
  <c r="N20" i="27" s="1"/>
  <c r="H11" i="26"/>
  <c r="J11" i="26" s="1"/>
  <c r="B16" i="24" s="1"/>
  <c r="D16" i="24" s="1"/>
  <c r="K16" i="24" s="1"/>
  <c r="K152" i="27"/>
  <c r="L152" i="27" s="1"/>
  <c r="K96" i="27"/>
  <c r="L96" i="27" s="1"/>
  <c r="M13" i="27"/>
  <c r="N13" i="27" s="1"/>
  <c r="M22" i="27"/>
  <c r="N22" i="27" s="1"/>
  <c r="R118" i="27"/>
  <c r="M120" i="27"/>
  <c r="N120" i="27" s="1"/>
  <c r="K92" i="27"/>
  <c r="L92" i="27" s="1"/>
  <c r="K34" i="27"/>
  <c r="L34" i="27" s="1"/>
  <c r="I95" i="27"/>
  <c r="J95" i="27" s="1"/>
  <c r="K127" i="27"/>
  <c r="L127" i="27" s="1"/>
  <c r="I85" i="27"/>
  <c r="J85" i="27" s="1"/>
  <c r="K51" i="27"/>
  <c r="L51" i="27" s="1"/>
  <c r="K120" i="27"/>
  <c r="L120" i="27" s="1"/>
  <c r="K98" i="27"/>
  <c r="L98" i="27" s="1"/>
  <c r="M111" i="27"/>
  <c r="N111" i="27" s="1"/>
  <c r="M131" i="27"/>
  <c r="N131" i="27" s="1"/>
  <c r="K19" i="27"/>
  <c r="L19" i="27" s="1"/>
  <c r="K11" i="27"/>
  <c r="L11" i="27" s="1"/>
  <c r="M40" i="27"/>
  <c r="N40" i="27" s="1"/>
  <c r="K45" i="27"/>
  <c r="L45" i="27" s="1"/>
  <c r="K61" i="27"/>
  <c r="L61" i="27" s="1"/>
  <c r="K41" i="27"/>
  <c r="L41" i="27" s="1"/>
  <c r="M63" i="27"/>
  <c r="N63" i="27" s="1"/>
  <c r="I41" i="27"/>
  <c r="J41" i="27" s="1"/>
  <c r="I74" i="27"/>
  <c r="J74" i="27" s="1"/>
  <c r="M51" i="27"/>
  <c r="N51" i="27" s="1"/>
  <c r="K65" i="27"/>
  <c r="L65" i="27" s="1"/>
  <c r="I24" i="27"/>
  <c r="J24" i="27" s="1"/>
  <c r="I159" i="27"/>
  <c r="J159" i="27" s="1"/>
  <c r="I174" i="27"/>
  <c r="J174" i="27" s="1"/>
  <c r="I160" i="27"/>
  <c r="J160" i="27" s="1"/>
  <c r="M173" i="27"/>
  <c r="N173" i="27" s="1"/>
  <c r="K135" i="27"/>
  <c r="L135" i="27" s="1"/>
  <c r="I57" i="27"/>
  <c r="J57" i="27" s="1"/>
  <c r="M64" i="27"/>
  <c r="N64" i="27" s="1"/>
  <c r="I139" i="27"/>
  <c r="J139" i="27" s="1"/>
  <c r="I88" i="27"/>
  <c r="J88" i="27" s="1"/>
  <c r="K68" i="27"/>
  <c r="L68" i="27" s="1"/>
  <c r="M142" i="27"/>
  <c r="N142" i="27" s="1"/>
  <c r="K39" i="27"/>
  <c r="L39" i="27" s="1"/>
  <c r="K130" i="27"/>
  <c r="L130" i="27" s="1"/>
  <c r="K126" i="27"/>
  <c r="L126" i="27" s="1"/>
  <c r="I83" i="27"/>
  <c r="J83" i="27" s="1"/>
  <c r="I94" i="27"/>
  <c r="J94" i="27" s="1"/>
  <c r="M59" i="27"/>
  <c r="N59" i="27" s="1"/>
  <c r="M21" i="27"/>
  <c r="N21" i="27" s="1"/>
  <c r="K73" i="27"/>
  <c r="L73" i="27" s="1"/>
  <c r="M101" i="27"/>
  <c r="N101" i="27" s="1"/>
  <c r="I132" i="27"/>
  <c r="J132" i="27" s="1"/>
  <c r="I158" i="27"/>
  <c r="J158" i="27" s="1"/>
  <c r="K82" i="27"/>
  <c r="L82" i="27" s="1"/>
  <c r="I146" i="27"/>
  <c r="J146" i="27" s="1"/>
  <c r="I163" i="27"/>
  <c r="J163" i="27" s="1"/>
  <c r="I86" i="27"/>
  <c r="J86" i="27" s="1"/>
  <c r="K74" i="27"/>
  <c r="L74" i="27" s="1"/>
  <c r="M152" i="27"/>
  <c r="N152" i="27" s="1"/>
  <c r="M130" i="27"/>
  <c r="N130" i="27" s="1"/>
  <c r="I118" i="27"/>
  <c r="J118" i="27" s="1"/>
  <c r="K142" i="27"/>
  <c r="L142" i="27" s="1"/>
  <c r="M10" i="27"/>
  <c r="N10" i="27" s="1"/>
  <c r="M148" i="27"/>
  <c r="N148" i="27" s="1"/>
  <c r="M41" i="27"/>
  <c r="N41" i="27" s="1"/>
  <c r="M49" i="27"/>
  <c r="N49" i="27" s="1"/>
  <c r="I110" i="27"/>
  <c r="J110" i="27" s="1"/>
  <c r="M60" i="27"/>
  <c r="N60" i="27" s="1"/>
  <c r="M110" i="27"/>
  <c r="N110" i="27" s="1"/>
  <c r="K67" i="27"/>
  <c r="L67" i="27" s="1"/>
  <c r="M135" i="27"/>
  <c r="N135" i="27" s="1"/>
  <c r="K79" i="27"/>
  <c r="L79" i="27" s="1"/>
  <c r="I130" i="27"/>
  <c r="J130" i="27" s="1"/>
  <c r="K166" i="27"/>
  <c r="L166" i="27" s="1"/>
  <c r="K173" i="27"/>
  <c r="L173" i="27" s="1"/>
  <c r="I51" i="27"/>
  <c r="J51" i="27" s="1"/>
  <c r="M15" i="27"/>
  <c r="N15" i="27" s="1"/>
  <c r="I136" i="27"/>
  <c r="J136" i="27" s="1"/>
  <c r="M95" i="27"/>
  <c r="N95" i="27" s="1"/>
  <c r="M150" i="27"/>
  <c r="N150" i="27" s="1"/>
  <c r="M30" i="27"/>
  <c r="N30" i="27" s="1"/>
  <c r="M56" i="27"/>
  <c r="N56" i="27" s="1"/>
  <c r="I90" i="27"/>
  <c r="J90" i="27" s="1"/>
  <c r="K107" i="27"/>
  <c r="L107" i="27" s="1"/>
  <c r="M109" i="27"/>
  <c r="N109" i="27" s="1"/>
  <c r="K94" i="27"/>
  <c r="L94" i="27" s="1"/>
  <c r="K90" i="27"/>
  <c r="L90" i="27" s="1"/>
  <c r="K121" i="27"/>
  <c r="L121" i="27" s="1"/>
  <c r="I99" i="27"/>
  <c r="J99" i="27" s="1"/>
  <c r="K118" i="27"/>
  <c r="L118" i="27" s="1"/>
  <c r="K71" i="27"/>
  <c r="L71" i="27" s="1"/>
  <c r="K52" i="27"/>
  <c r="L52" i="27" s="1"/>
  <c r="M32" i="27"/>
  <c r="N32" i="27" s="1"/>
  <c r="I34" i="27"/>
  <c r="J34" i="27" s="1"/>
  <c r="M106" i="27"/>
  <c r="N106" i="27" s="1"/>
  <c r="M37" i="27"/>
  <c r="N37" i="27" s="1"/>
  <c r="K110" i="27"/>
  <c r="L110" i="27" s="1"/>
  <c r="K131" i="27"/>
  <c r="L131" i="27" s="1"/>
  <c r="H15" i="26"/>
  <c r="J15" i="26" s="1"/>
  <c r="B20" i="24" s="1"/>
  <c r="D20" i="24" s="1"/>
  <c r="W117" i="27" l="1"/>
  <c r="W118" i="27"/>
  <c r="L22" i="24"/>
  <c r="M22" i="24" s="1"/>
  <c r="P55" i="27"/>
  <c r="P38" i="27"/>
  <c r="D15" i="24"/>
  <c r="L15" i="24" s="1"/>
  <c r="M15" i="24" s="1"/>
  <c r="P15" i="27"/>
  <c r="P12" i="27"/>
  <c r="P120" i="27"/>
  <c r="P75" i="27"/>
  <c r="P157" i="27"/>
  <c r="P14" i="27"/>
  <c r="P173" i="27"/>
  <c r="P122" i="27"/>
  <c r="P44" i="27"/>
  <c r="P160" i="27"/>
  <c r="P83" i="27"/>
  <c r="P136" i="27"/>
  <c r="P163" i="27"/>
  <c r="P103" i="27"/>
  <c r="P67" i="27"/>
  <c r="P109" i="27"/>
  <c r="P99" i="27"/>
  <c r="P130" i="27"/>
  <c r="P41" i="27"/>
  <c r="P96" i="27"/>
  <c r="P53" i="27"/>
  <c r="P137" i="27"/>
  <c r="P88" i="27"/>
  <c r="P74" i="27"/>
  <c r="P101" i="27"/>
  <c r="P175" i="27"/>
  <c r="P25" i="27"/>
  <c r="P113" i="27"/>
  <c r="P152" i="27"/>
  <c r="P159" i="27"/>
  <c r="P172" i="27"/>
  <c r="P70" i="27"/>
  <c r="P46" i="27"/>
  <c r="P126" i="27"/>
  <c r="P132" i="27"/>
  <c r="P93" i="27"/>
  <c r="P57" i="27"/>
  <c r="P34" i="27"/>
  <c r="P133" i="27"/>
  <c r="P81" i="27"/>
  <c r="P129" i="27"/>
  <c r="P71" i="27"/>
  <c r="P30" i="27"/>
  <c r="P29" i="27"/>
  <c r="P22" i="27"/>
  <c r="P11" i="27"/>
  <c r="P18" i="27"/>
  <c r="P24" i="27"/>
  <c r="P87" i="27"/>
  <c r="P27" i="27"/>
  <c r="P95" i="27"/>
  <c r="P167" i="27"/>
  <c r="P164" i="27"/>
  <c r="P148" i="27"/>
  <c r="P63" i="27"/>
  <c r="P45" i="27"/>
  <c r="P39" i="27"/>
  <c r="P150" i="27"/>
  <c r="P121" i="27"/>
  <c r="P90" i="27"/>
  <c r="P86" i="27"/>
  <c r="P153" i="27"/>
  <c r="P17" i="27"/>
  <c r="P140" i="27"/>
  <c r="P97" i="27"/>
  <c r="P21" i="27"/>
  <c r="P19" i="27"/>
  <c r="P56" i="27"/>
  <c r="P123" i="27"/>
  <c r="P78" i="27"/>
  <c r="P10" i="27"/>
  <c r="P166" i="27"/>
  <c r="P111" i="27"/>
  <c r="P43" i="27"/>
  <c r="P64" i="27"/>
  <c r="P125" i="27"/>
  <c r="P106" i="27"/>
  <c r="P147" i="27"/>
  <c r="P139" i="27"/>
  <c r="P174" i="27"/>
  <c r="P162" i="27"/>
  <c r="P50" i="27"/>
  <c r="P51" i="27"/>
  <c r="P110" i="27"/>
  <c r="P118" i="27"/>
  <c r="P146" i="27"/>
  <c r="P92" i="27"/>
  <c r="P32" i="27"/>
  <c r="P68" i="27"/>
  <c r="P37" i="27"/>
  <c r="P161" i="27"/>
  <c r="P26" i="27"/>
  <c r="P169" i="27"/>
  <c r="P61" i="27"/>
  <c r="P62" i="27"/>
  <c r="P23" i="27"/>
  <c r="P155" i="27"/>
  <c r="P31" i="27"/>
  <c r="P142" i="27"/>
  <c r="P154" i="27"/>
  <c r="P134" i="27"/>
  <c r="P98" i="27"/>
  <c r="P20" i="27"/>
  <c r="P65" i="27"/>
  <c r="P102" i="27"/>
  <c r="P35" i="27"/>
  <c r="P85" i="27"/>
  <c r="P127" i="27"/>
  <c r="P59" i="27"/>
  <c r="P76" i="27"/>
  <c r="P73" i="27"/>
  <c r="P13" i="27"/>
  <c r="P52" i="27"/>
  <c r="P158" i="27"/>
  <c r="P94" i="27"/>
  <c r="P104" i="27"/>
  <c r="P128" i="27"/>
  <c r="P79" i="27"/>
  <c r="P49" i="27"/>
  <c r="P151" i="27"/>
  <c r="P170" i="27"/>
  <c r="P171" i="27"/>
  <c r="P135" i="27"/>
  <c r="P60" i="27"/>
  <c r="P131" i="27"/>
  <c r="P107" i="27"/>
  <c r="P40" i="27"/>
  <c r="P116" i="27"/>
  <c r="P82" i="27"/>
  <c r="H19" i="26"/>
  <c r="J19" i="26" s="1"/>
  <c r="B24" i="24" s="1"/>
  <c r="D24" i="24" s="1"/>
  <c r="K24" i="24" s="1"/>
  <c r="L20" i="24"/>
  <c r="K20" i="24"/>
  <c r="W177" i="27" l="1"/>
  <c r="R177" i="27"/>
  <c r="K15" i="24"/>
  <c r="L24" i="24"/>
  <c r="M24" i="24" s="1"/>
  <c r="M20" i="24"/>
  <c r="L25" i="24"/>
  <c r="I6" i="26"/>
  <c r="H20" i="26" s="1"/>
  <c r="B27" i="24" s="1"/>
  <c r="I8" i="27" l="1"/>
  <c r="K8" i="27" l="1"/>
  <c r="L8" i="27" s="1"/>
  <c r="J8" i="27"/>
  <c r="O8" i="27" l="1"/>
  <c r="P8" i="27"/>
  <c r="P177" i="27" s="1"/>
  <c r="H6" i="26" l="1"/>
  <c r="J6" i="26" s="1"/>
  <c r="B11" i="24" s="1"/>
  <c r="D11" i="24" s="1"/>
  <c r="J11" i="24" s="1"/>
  <c r="K11" i="24" s="1"/>
  <c r="D26" i="24" l="1"/>
  <c r="B26" i="24"/>
  <c r="B28" i="24" s="1"/>
  <c r="B31" i="24" s="1"/>
  <c r="D27" i="24"/>
  <c r="D28" i="24" s="1"/>
  <c r="D31" i="24" s="1"/>
  <c r="E31" i="24" s="1"/>
  <c r="L30"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tc={0BFF001B-855F-4BD8-A81B-11000E5B6A4B}</author>
  </authors>
  <commentList>
    <comment ref="K8" authorId="0" shapeId="0" xr:uid="{0BFF001B-855F-4BD8-A81B-11000E5B6A4B}">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申請額以下であれば○
大きければ×</t>
        </r>
      </text>
    </comment>
  </commentList>
</comments>
</file>

<file path=xl/sharedStrings.xml><?xml version="1.0" encoding="utf-8"?>
<sst xmlns="http://schemas.openxmlformats.org/spreadsheetml/2006/main" count="596" uniqueCount="314">
  <si>
    <t>（単位：円）</t>
  </si>
  <si>
    <t>装置の種類</t>
    <rPh sb="0" eb="2">
      <t>ソウチ</t>
    </rPh>
    <rPh sb="3" eb="5">
      <t>シュルイ</t>
    </rPh>
    <phoneticPr fontId="5"/>
  </si>
  <si>
    <t>数量</t>
    <rPh sb="0" eb="2">
      <t>スウリョウ</t>
    </rPh>
    <phoneticPr fontId="5"/>
  </si>
  <si>
    <t>ハードウェア費</t>
    <rPh sb="6" eb="7">
      <t>ヒ</t>
    </rPh>
    <phoneticPr fontId="2"/>
  </si>
  <si>
    <t>ソフトウェア費</t>
    <rPh sb="6" eb="7">
      <t>ヒ</t>
    </rPh>
    <phoneticPr fontId="2"/>
  </si>
  <si>
    <t>据付・調整費</t>
    <rPh sb="0" eb="1">
      <t>ス</t>
    </rPh>
    <rPh sb="1" eb="2">
      <t>ツ</t>
    </rPh>
    <rPh sb="3" eb="6">
      <t>チョウセイヒ</t>
    </rPh>
    <phoneticPr fontId="2"/>
  </si>
  <si>
    <t>合計価格</t>
    <rPh sb="0" eb="2">
      <t>ゴウケイ</t>
    </rPh>
    <rPh sb="2" eb="4">
      <t>カカク</t>
    </rPh>
    <phoneticPr fontId="2"/>
  </si>
  <si>
    <t>備考</t>
    <rPh sb="0" eb="2">
      <t>ビコウ</t>
    </rPh>
    <phoneticPr fontId="5"/>
  </si>
  <si>
    <t>据付・調整費</t>
    <rPh sb="0" eb="2">
      <t>スエツケ</t>
    </rPh>
    <rPh sb="3" eb="6">
      <t>チョウセイヒ</t>
    </rPh>
    <phoneticPr fontId="2"/>
  </si>
  <si>
    <t>単価合計</t>
    <rPh sb="0" eb="2">
      <t>タンカ</t>
    </rPh>
    <rPh sb="2" eb="4">
      <t>ゴウケイ</t>
    </rPh>
    <phoneticPr fontId="2"/>
  </si>
  <si>
    <t>単価</t>
    <rPh sb="0" eb="2">
      <t>タンカ</t>
    </rPh>
    <phoneticPr fontId="2"/>
  </si>
  <si>
    <t>価格</t>
    <rPh sb="0" eb="2">
      <t>カカク</t>
    </rPh>
    <phoneticPr fontId="2"/>
  </si>
  <si>
    <t>指令編</t>
    <rPh sb="0" eb="3">
      <t>シレイヘン</t>
    </rPh>
    <phoneticPr fontId="2"/>
  </si>
  <si>
    <t>指令装置</t>
  </si>
  <si>
    <t>台</t>
    <rPh sb="0" eb="1">
      <t>ダイ</t>
    </rPh>
    <phoneticPr fontId="5"/>
  </si>
  <si>
    <t>指令台</t>
  </si>
  <si>
    <t>ア</t>
  </si>
  <si>
    <t>式</t>
    <rPh sb="0" eb="1">
      <t>シキ</t>
    </rPh>
    <phoneticPr fontId="5"/>
  </si>
  <si>
    <t>イ</t>
  </si>
  <si>
    <t>ウ</t>
  </si>
  <si>
    <t>エ</t>
  </si>
  <si>
    <t>オ</t>
  </si>
  <si>
    <t>カ</t>
  </si>
  <si>
    <t>地図等検索装置</t>
  </si>
  <si>
    <t>指令制御装置</t>
  </si>
  <si>
    <t>プリンタ</t>
  </si>
  <si>
    <t>気象情報収集装置</t>
  </si>
  <si>
    <t>災害状況等自動案内装置</t>
  </si>
  <si>
    <t>音声合成装置</t>
  </si>
  <si>
    <t>システム監視装置</t>
  </si>
  <si>
    <t>直流電源装置(48V系)</t>
  </si>
  <si>
    <t>TVカメラタイプ</t>
  </si>
  <si>
    <t>IPカメラタイプ</t>
  </si>
  <si>
    <t>ディスプレイ</t>
  </si>
  <si>
    <t>インターネットディスプレイ</t>
  </si>
  <si>
    <t>Webサーバ</t>
  </si>
  <si>
    <t>プロジェクタ</t>
  </si>
  <si>
    <t>55型液晶ディスプレイ</t>
  </si>
  <si>
    <t>49型液晶ディスプレイ</t>
  </si>
  <si>
    <t>(1)</t>
  </si>
  <si>
    <t>(2)</t>
  </si>
  <si>
    <t>A4モノクロプリンタ</t>
  </si>
  <si>
    <t>液晶ペンタブレット</t>
  </si>
  <si>
    <t>キ</t>
  </si>
  <si>
    <t>ク</t>
  </si>
  <si>
    <t>ホワイトボードタイプ</t>
  </si>
  <si>
    <t>(4)</t>
  </si>
  <si>
    <t>(5)</t>
  </si>
  <si>
    <t>(6)</t>
  </si>
  <si>
    <t>(7)</t>
  </si>
  <si>
    <t>予備品等収納庫</t>
  </si>
  <si>
    <t>(8)</t>
  </si>
  <si>
    <t>記録メディア</t>
  </si>
  <si>
    <t>(9)</t>
  </si>
  <si>
    <t>(10)</t>
  </si>
  <si>
    <t>マウス</t>
  </si>
  <si>
    <t>(11)</t>
  </si>
  <si>
    <t>広報用パンフレット</t>
  </si>
  <si>
    <t>(12)</t>
  </si>
  <si>
    <t>(13)</t>
  </si>
  <si>
    <t>移動局設備</t>
  </si>
  <si>
    <t>スリーブアンテナ</t>
  </si>
  <si>
    <t>署所用受令器</t>
  </si>
  <si>
    <t>L2SW</t>
  </si>
  <si>
    <t>L3SW</t>
  </si>
  <si>
    <t>プロジェクト管理費</t>
  </si>
  <si>
    <t>諸経費</t>
  </si>
  <si>
    <t>合計</t>
    <rPh sb="0" eb="2">
      <t>ゴウケイ</t>
    </rPh>
    <phoneticPr fontId="3"/>
  </si>
  <si>
    <t>(3)</t>
  </si>
  <si>
    <t>第３表－１（消防・救急課分）</t>
  </si>
  <si>
    <t>都道府県</t>
  </si>
  <si>
    <t>栃木県</t>
    <rPh sb="0" eb="3">
      <t>トチギケン</t>
    </rPh>
    <phoneticPr fontId="2"/>
  </si>
  <si>
    <t>市町村</t>
  </si>
  <si>
    <t>宇都宮市</t>
    <rPh sb="0" eb="4">
      <t>ウツノミヤシ</t>
    </rPh>
    <phoneticPr fontId="2"/>
  </si>
  <si>
    <t>高機能消防指令センター総合整備事業の要望書（１）</t>
  </si>
  <si>
    <t>（単位：千円）</t>
  </si>
  <si>
    <t>施設名</t>
  </si>
  <si>
    <t>総事業費</t>
  </si>
  <si>
    <t>補助対象事業費</t>
  </si>
  <si>
    <t>補助基準額</t>
  </si>
  <si>
    <t>補助金額</t>
  </si>
  <si>
    <t>備　　　　　　考</t>
  </si>
  <si>
    <t>申請額</t>
    <rPh sb="0" eb="3">
      <t>シンセイガク</t>
    </rPh>
    <phoneticPr fontId="5"/>
  </si>
  <si>
    <t>チェック</t>
    <phoneticPr fontId="5"/>
  </si>
  <si>
    <t>振りなおし</t>
    <rPh sb="0" eb="1">
      <t>フ</t>
    </rPh>
    <phoneticPr fontId="5"/>
  </si>
  <si>
    <t>型別等</t>
  </si>
  <si>
    <t>減額</t>
  </si>
  <si>
    <t>その他</t>
  </si>
  <si>
    <t>Ⅲ型</t>
    <phoneticPr fontId="2"/>
  </si>
  <si>
    <t xml:space="preserve">      </t>
  </si>
  <si>
    <t>配置場所</t>
  </si>
  <si>
    <t>暑所数控除</t>
    <phoneticPr fontId="2"/>
  </si>
  <si>
    <t>宇都宮市消防局</t>
    <rPh sb="6" eb="7">
      <t>キョク</t>
    </rPh>
    <phoneticPr fontId="2"/>
  </si>
  <si>
    <t>指揮台</t>
  </si>
  <si>
    <t>表示盤</t>
  </si>
  <si>
    <t>無線統制台</t>
  </si>
  <si>
    <t>指令電送装置</t>
  </si>
  <si>
    <t>暑所数控除</t>
  </si>
  <si>
    <t>署所数</t>
  </si>
  <si>
    <r>
      <t>13</t>
    </r>
    <r>
      <rPr>
        <sz val="10"/>
        <rFont val="ＭＳ ゴシック"/>
        <family val="3"/>
        <charset val="128"/>
      </rPr>
      <t>箇所</t>
    </r>
    <phoneticPr fontId="2"/>
  </si>
  <si>
    <t>順次指令装置</t>
  </si>
  <si>
    <t>出動車両運用管理装置</t>
  </si>
  <si>
    <t>電源設備</t>
  </si>
  <si>
    <t>統合型位置情報通知装置</t>
  </si>
  <si>
    <t>消防用高所監視施設</t>
    <rPh sb="0" eb="9">
      <t>ショウボウヨウコウショカンシシセツ</t>
    </rPh>
    <phoneticPr fontId="2"/>
  </si>
  <si>
    <r>
      <rPr>
        <sz val="10"/>
        <rFont val="DejaVu Sans"/>
        <family val="2"/>
      </rPr>
      <t xml:space="preserve">　小　　　計 </t>
    </r>
    <r>
      <rPr>
        <sz val="10"/>
        <rFont val="ＭＳ 明朝"/>
        <family val="1"/>
        <charset val="128"/>
      </rPr>
      <t>(A)</t>
    </r>
  </si>
  <si>
    <t xml:space="preserve">※１ </t>
  </si>
  <si>
    <t>既存システムの整備年度</t>
  </si>
  <si>
    <r>
      <rPr>
        <sz val="10"/>
        <rFont val="DejaVu Sans"/>
        <family val="2"/>
      </rPr>
      <t xml:space="preserve">　工　事  費 </t>
    </r>
    <r>
      <rPr>
        <sz val="10"/>
        <rFont val="ＭＳ 明朝"/>
        <family val="1"/>
        <charset val="128"/>
      </rPr>
      <t>(B)</t>
    </r>
  </si>
  <si>
    <t>令和9年度</t>
    <phoneticPr fontId="2"/>
  </si>
  <si>
    <r>
      <rPr>
        <sz val="10"/>
        <rFont val="DejaVu Sans"/>
        <family val="2"/>
      </rPr>
      <t xml:space="preserve">  小計 </t>
    </r>
    <r>
      <rPr>
        <sz val="10"/>
        <rFont val="ＭＳ 明朝"/>
        <family val="1"/>
        <charset val="128"/>
      </rPr>
      <t>(A+B) (C)</t>
    </r>
  </si>
  <si>
    <r>
      <rPr>
        <sz val="10"/>
        <rFont val="DejaVu Sans"/>
        <family val="2"/>
      </rPr>
      <t xml:space="preserve">高所監視施設 </t>
    </r>
    <r>
      <rPr>
        <sz val="10"/>
        <rFont val="ＭＳ 明朝"/>
        <family val="1"/>
        <charset val="128"/>
      </rPr>
      <t>(D)</t>
    </r>
  </si>
  <si>
    <r>
      <rPr>
        <sz val="10"/>
        <rFont val="DejaVu Sans"/>
        <family val="2"/>
      </rPr>
      <t xml:space="preserve">計   </t>
    </r>
    <r>
      <rPr>
        <sz val="10"/>
        <rFont val="ＭＳ 明朝"/>
        <family val="1"/>
        <charset val="128"/>
      </rPr>
      <t>(C+D)</t>
    </r>
  </si>
  <si>
    <t xml:space="preserve">※２       </t>
  </si>
  <si>
    <r>
      <rPr>
        <sz val="10"/>
        <rFont val="DejaVu Sans"/>
        <family val="2"/>
      </rPr>
      <t>（※２</t>
    </r>
    <r>
      <rPr>
        <sz val="10"/>
        <rFont val="ＭＳ 明朝"/>
        <family val="1"/>
        <charset val="128"/>
      </rPr>
      <t>×1/3</t>
    </r>
    <r>
      <rPr>
        <sz val="10"/>
        <rFont val="DejaVu Sans"/>
        <family val="2"/>
      </rPr>
      <t xml:space="preserve">）　 </t>
    </r>
  </si>
  <si>
    <t>記載方法</t>
  </si>
  <si>
    <r>
      <rPr>
        <sz val="10"/>
        <rFont val="DejaVu Sans"/>
        <family val="2"/>
      </rPr>
      <t>１　装置毎の補助基準額は、当該基準額の</t>
    </r>
    <r>
      <rPr>
        <sz val="10"/>
        <rFont val="ＭＳ 明朝"/>
        <family val="1"/>
        <charset val="128"/>
      </rPr>
      <t>20</t>
    </r>
    <r>
      <rPr>
        <sz val="10"/>
        <rFont val="DejaVu Sans"/>
        <family val="2"/>
      </rPr>
      <t>％の範囲内において他の装置（消防用高所監視施設を除く。）の基準額から流用を受けることができるので、流用する場合は、装置毎の流用状況が明らかになるよう、適宜資料を作成（様式は任意）し、本表に添付すること。</t>
    </r>
  </si>
  <si>
    <t>２　備考中「型別等」には、指令装置（離島型の場合のみ記入するものとし、署所端末が「受令電話機」又は「署所端末装置」のいずれかを記入。）、出動車両運用管理装置（離島型、Ⅱ型、Ⅲ型のいずれかを記入。）について記入すること。</t>
  </si>
  <si>
    <t>３　備考中「減額」には、指令装置、指令電送装置、電源設備、出動車両運用管理装置について基準額を控除する必要がある場合には、控除した額を記入することとし、「型別等」に減額した内容を記入すること。　（記入例：署所数控除、Ⅱ型控除等）
　　なお、指令装置、指令電送装置及び電源設備について、基準額を控除する場合における署所等の数は、新規に装置を整備する署所等の数であることに留意す
　ること。</t>
  </si>
  <si>
    <t>４　統合型位置情報通知装置及び位置情報通知装置にあっては、いずれか一方の装置のみを選択し記入すること。</t>
  </si>
  <si>
    <r>
      <rPr>
        <sz val="10"/>
        <rFont val="DejaVu Sans"/>
        <family val="2"/>
      </rPr>
      <t>５　「工事費</t>
    </r>
    <r>
      <rPr>
        <sz val="10"/>
        <rFont val="ＭＳ 明朝"/>
        <family val="1"/>
        <charset val="128"/>
      </rPr>
      <t>(B)</t>
    </r>
    <r>
      <rPr>
        <sz val="10"/>
        <rFont val="DejaVu Sans"/>
        <family val="2"/>
      </rPr>
      <t>」の積算にあたっては、次のとおりとする。</t>
    </r>
  </si>
  <si>
    <r>
      <rPr>
        <sz val="10"/>
        <rFont val="ＭＳ 明朝"/>
        <family val="1"/>
        <charset val="128"/>
      </rPr>
      <t xml:space="preserve"> (1) </t>
    </r>
    <r>
      <rPr>
        <sz val="10"/>
        <rFont val="DejaVu Sans"/>
        <family val="2"/>
      </rPr>
      <t>統合型位置情報通知装置を設置の場合</t>
    </r>
  </si>
  <si>
    <r>
      <rPr>
        <sz val="10"/>
        <rFont val="ＭＳ Ｐゴシック"/>
        <family val="3"/>
        <charset val="128"/>
      </rPr>
      <t>　　（小計※１）</t>
    </r>
    <r>
      <rPr>
        <sz val="10"/>
        <rFont val="DejaVu Sans"/>
        <family val="1"/>
        <charset val="128"/>
      </rPr>
      <t>÷</t>
    </r>
    <r>
      <rPr>
        <sz val="10"/>
        <rFont val="ＭＳ Ｐゴシック"/>
        <family val="3"/>
        <charset val="128"/>
      </rPr>
      <t>基準額（離島型</t>
    </r>
    <r>
      <rPr>
        <sz val="10"/>
        <rFont val="DejaVu Sans"/>
        <family val="1"/>
        <charset val="128"/>
      </rPr>
      <t>194,297</t>
    </r>
    <r>
      <rPr>
        <sz val="10"/>
        <rFont val="ＭＳ Ｐゴシック"/>
        <family val="3"/>
        <charset val="128"/>
      </rPr>
      <t>千円、Ⅱ型</t>
    </r>
    <r>
      <rPr>
        <sz val="10"/>
        <rFont val="DejaVu Sans"/>
        <family val="1"/>
        <charset val="128"/>
      </rPr>
      <t>291,290</t>
    </r>
    <r>
      <rPr>
        <sz val="10"/>
        <rFont val="ＭＳ Ｐゴシック"/>
        <family val="3"/>
        <charset val="128"/>
      </rPr>
      <t>千円、Ⅲ型</t>
    </r>
    <r>
      <rPr>
        <sz val="10"/>
        <rFont val="DejaVu Sans"/>
        <family val="1"/>
        <charset val="128"/>
      </rPr>
      <t>633,941</t>
    </r>
    <r>
      <rPr>
        <sz val="10"/>
        <rFont val="ＭＳ Ｐゴシック"/>
        <family val="3"/>
        <charset val="128"/>
      </rPr>
      <t>千円）</t>
    </r>
    <r>
      <rPr>
        <sz val="10"/>
        <rFont val="DejaVu Sans"/>
        <family val="1"/>
        <charset val="128"/>
      </rPr>
      <t>×</t>
    </r>
    <r>
      <rPr>
        <sz val="10"/>
        <rFont val="ＭＳ Ｐゴシック"/>
        <family val="3"/>
        <charset val="128"/>
      </rPr>
      <t>工事費限度額（離島型</t>
    </r>
    <r>
      <rPr>
        <sz val="10"/>
        <rFont val="DejaVu Sans"/>
        <family val="1"/>
        <charset val="128"/>
      </rPr>
      <t>12,992</t>
    </r>
    <r>
      <rPr>
        <sz val="10"/>
        <rFont val="ＭＳ Ｐゴシック"/>
        <family val="3"/>
        <charset val="128"/>
      </rPr>
      <t>千円、Ⅱ型</t>
    </r>
    <r>
      <rPr>
        <sz val="10"/>
        <rFont val="DejaVu Sans"/>
        <family val="1"/>
        <charset val="128"/>
      </rPr>
      <t>18,245</t>
    </r>
    <r>
      <rPr>
        <sz val="10"/>
        <rFont val="ＭＳ Ｐゴシック"/>
        <family val="3"/>
        <charset val="128"/>
      </rPr>
      <t>千円、Ⅲ型</t>
    </r>
    <r>
      <rPr>
        <sz val="10"/>
        <rFont val="DejaVu Sans"/>
        <family val="1"/>
        <charset val="128"/>
      </rPr>
      <t>27,084</t>
    </r>
    <r>
      <rPr>
        <sz val="10"/>
        <rFont val="ＭＳ Ｐゴシック"/>
        <family val="3"/>
        <charset val="128"/>
      </rPr>
      <t>千円</t>
    </r>
    <r>
      <rPr>
        <sz val="10"/>
        <rFont val="DejaVu Sans"/>
        <family val="1"/>
        <charset val="128"/>
      </rPr>
      <t>)</t>
    </r>
    <phoneticPr fontId="5"/>
  </si>
  <si>
    <r>
      <rPr>
        <sz val="10"/>
        <rFont val="ＭＳ 明朝"/>
        <family val="1"/>
        <charset val="128"/>
      </rPr>
      <t xml:space="preserve"> (2) </t>
    </r>
    <r>
      <rPr>
        <sz val="10"/>
        <rFont val="DejaVu Sans"/>
        <family val="2"/>
      </rPr>
      <t>位置情報通知装置を設置の場合</t>
    </r>
  </si>
  <si>
    <r>
      <rPr>
        <sz val="10"/>
        <rFont val="DejaVu Sans"/>
        <family val="2"/>
      </rPr>
      <t>　　（小計※１）</t>
    </r>
    <r>
      <rPr>
        <sz val="10"/>
        <rFont val="ＭＳ 明朝"/>
        <family val="1"/>
        <charset val="128"/>
      </rPr>
      <t>÷</t>
    </r>
    <r>
      <rPr>
        <sz val="10"/>
        <rFont val="DejaVu Sans"/>
        <family val="2"/>
      </rPr>
      <t>基準額（離島型</t>
    </r>
    <r>
      <rPr>
        <sz val="10"/>
        <rFont val="ＭＳ 明朝"/>
        <family val="1"/>
        <charset val="128"/>
      </rPr>
      <t>188,797</t>
    </r>
    <r>
      <rPr>
        <sz val="10"/>
        <rFont val="DejaVu Sans"/>
        <family val="2"/>
      </rPr>
      <t>千円、Ⅱ型</t>
    </r>
    <r>
      <rPr>
        <sz val="10"/>
        <rFont val="ＭＳ 明朝"/>
        <family val="1"/>
        <charset val="128"/>
      </rPr>
      <t>285,790</t>
    </r>
    <r>
      <rPr>
        <sz val="10"/>
        <rFont val="DejaVu Sans"/>
        <family val="2"/>
      </rPr>
      <t>千円、Ⅲ型</t>
    </r>
    <r>
      <rPr>
        <sz val="10"/>
        <rFont val="ＭＳ 明朝"/>
        <family val="1"/>
        <charset val="128"/>
      </rPr>
      <t>632,291</t>
    </r>
    <r>
      <rPr>
        <sz val="10"/>
        <rFont val="DejaVu Sans"/>
        <family val="2"/>
      </rPr>
      <t>千円）</t>
    </r>
    <r>
      <rPr>
        <sz val="10"/>
        <rFont val="ＭＳ 明朝"/>
        <family val="1"/>
        <charset val="128"/>
      </rPr>
      <t>×</t>
    </r>
    <r>
      <rPr>
        <sz val="10"/>
        <rFont val="DejaVu Sans"/>
        <family val="2"/>
      </rPr>
      <t>工事費限度額（離島型</t>
    </r>
    <r>
      <rPr>
        <sz val="10"/>
        <rFont val="ＭＳ 明朝"/>
        <family val="1"/>
        <charset val="128"/>
      </rPr>
      <t>12,992</t>
    </r>
    <r>
      <rPr>
        <sz val="10"/>
        <rFont val="DejaVu Sans"/>
        <family val="2"/>
      </rPr>
      <t>千円、Ⅱ型</t>
    </r>
    <r>
      <rPr>
        <sz val="10"/>
        <rFont val="ＭＳ 明朝"/>
        <family val="1"/>
        <charset val="128"/>
      </rPr>
      <t>18,245</t>
    </r>
    <r>
      <rPr>
        <sz val="10"/>
        <rFont val="DejaVu Sans"/>
        <family val="2"/>
      </rPr>
      <t>千円、Ⅲ型</t>
    </r>
    <r>
      <rPr>
        <sz val="10"/>
        <rFont val="ＭＳ 明朝"/>
        <family val="1"/>
        <charset val="128"/>
      </rPr>
      <t>27,084</t>
    </r>
    <r>
      <rPr>
        <sz val="10"/>
        <rFont val="DejaVu Sans"/>
        <family val="2"/>
      </rPr>
      <t>千円</t>
    </r>
    <r>
      <rPr>
        <sz val="10"/>
        <rFont val="ＭＳ 明朝"/>
        <family val="1"/>
        <charset val="128"/>
      </rPr>
      <t>)</t>
    </r>
  </si>
  <si>
    <t>Work</t>
    <phoneticPr fontId="2"/>
  </si>
  <si>
    <t>装置名</t>
    <rPh sb="0" eb="2">
      <t>ソウチ</t>
    </rPh>
    <rPh sb="2" eb="3">
      <t>メイ</t>
    </rPh>
    <phoneticPr fontId="5"/>
  </si>
  <si>
    <t>数量</t>
    <rPh sb="0" eb="2">
      <t>スウリョウ</t>
    </rPh>
    <phoneticPr fontId="22"/>
  </si>
  <si>
    <t>装置単位合算
(税抜)[円]</t>
    <rPh sb="0" eb="2">
      <t>ソウチ</t>
    </rPh>
    <rPh sb="2" eb="4">
      <t>タンイ</t>
    </rPh>
    <rPh sb="4" eb="6">
      <t>ガッサン</t>
    </rPh>
    <rPh sb="8" eb="9">
      <t>ゼイ</t>
    </rPh>
    <rPh sb="9" eb="10">
      <t>ヌ</t>
    </rPh>
    <rPh sb="12" eb="13">
      <t>エン</t>
    </rPh>
    <phoneticPr fontId="5"/>
  </si>
  <si>
    <t>うち工事費</t>
    <rPh sb="2" eb="5">
      <t>コウジヒ</t>
    </rPh>
    <phoneticPr fontId="2"/>
  </si>
  <si>
    <t>分離</t>
    <rPh sb="0" eb="2">
      <t>ブンリ</t>
    </rPh>
    <phoneticPr fontId="2"/>
  </si>
  <si>
    <t>指令装置</t>
    <rPh sb="0" eb="2">
      <t>シレイ</t>
    </rPh>
    <rPh sb="2" eb="4">
      <t>ソウチ</t>
    </rPh>
    <phoneticPr fontId="5"/>
  </si>
  <si>
    <t>2</t>
    <phoneticPr fontId="2"/>
  </si>
  <si>
    <t>指揮台</t>
    <rPh sb="0" eb="3">
      <t>シキダイ</t>
    </rPh>
    <phoneticPr fontId="2"/>
  </si>
  <si>
    <t>3</t>
    <phoneticPr fontId="5"/>
  </si>
  <si>
    <t>表示盤</t>
    <rPh sb="0" eb="2">
      <t>ヒョウジ</t>
    </rPh>
    <rPh sb="2" eb="3">
      <t>バン</t>
    </rPh>
    <phoneticPr fontId="5"/>
  </si>
  <si>
    <t>4</t>
    <phoneticPr fontId="6"/>
  </si>
  <si>
    <t>無線統制台</t>
    <rPh sb="0" eb="2">
      <t>ムセン</t>
    </rPh>
    <rPh sb="2" eb="4">
      <t>トウセイ</t>
    </rPh>
    <rPh sb="4" eb="5">
      <t>ダイ</t>
    </rPh>
    <phoneticPr fontId="6"/>
  </si>
  <si>
    <t>1項(1)に含む</t>
    <phoneticPr fontId="5"/>
  </si>
  <si>
    <t>5</t>
    <phoneticPr fontId="5"/>
  </si>
  <si>
    <t>指令伝送装置</t>
    <rPh sb="0" eb="2">
      <t>シレイ</t>
    </rPh>
    <rPh sb="2" eb="4">
      <t>デンソウ</t>
    </rPh>
    <rPh sb="4" eb="6">
      <t>ソウチ</t>
    </rPh>
    <phoneticPr fontId="5"/>
  </si>
  <si>
    <t>6</t>
    <phoneticPr fontId="5"/>
  </si>
  <si>
    <t>気象情報収集装置</t>
    <rPh sb="0" eb="2">
      <t>キショウ</t>
    </rPh>
    <rPh sb="2" eb="4">
      <t>ジョウホウ</t>
    </rPh>
    <rPh sb="4" eb="6">
      <t>シュウシュウ</t>
    </rPh>
    <rPh sb="6" eb="8">
      <t>ソウチ</t>
    </rPh>
    <phoneticPr fontId="5"/>
  </si>
  <si>
    <t>7</t>
    <phoneticPr fontId="5"/>
  </si>
  <si>
    <t>災害状況等自動案内装置</t>
    <rPh sb="0" eb="2">
      <t>サイガイ</t>
    </rPh>
    <rPh sb="2" eb="4">
      <t>ジョウキョウ</t>
    </rPh>
    <rPh sb="4" eb="5">
      <t>トウ</t>
    </rPh>
    <rPh sb="5" eb="7">
      <t>ジドウ</t>
    </rPh>
    <rPh sb="7" eb="9">
      <t>アンナイ</t>
    </rPh>
    <rPh sb="9" eb="11">
      <t>ソウチ</t>
    </rPh>
    <phoneticPr fontId="5"/>
  </si>
  <si>
    <t>8項：音声合成装置に含む</t>
    <rPh sb="1" eb="2">
      <t>コウ</t>
    </rPh>
    <rPh sb="3" eb="5">
      <t>オンセイ</t>
    </rPh>
    <rPh sb="5" eb="7">
      <t>ゴウセイ</t>
    </rPh>
    <rPh sb="7" eb="9">
      <t>ソウチ</t>
    </rPh>
    <rPh sb="10" eb="11">
      <t>フク</t>
    </rPh>
    <phoneticPr fontId="2"/>
  </si>
  <si>
    <t>8</t>
    <phoneticPr fontId="5"/>
  </si>
  <si>
    <t>順次指令装置</t>
    <rPh sb="0" eb="2">
      <t>ジュンジ</t>
    </rPh>
    <rPh sb="2" eb="4">
      <t>シレイ</t>
    </rPh>
    <rPh sb="4" eb="6">
      <t>ソウチ</t>
    </rPh>
    <phoneticPr fontId="5"/>
  </si>
  <si>
    <t>9</t>
    <phoneticPr fontId="5"/>
  </si>
  <si>
    <t>音声合成装置</t>
    <rPh sb="0" eb="2">
      <t>オンセイ</t>
    </rPh>
    <rPh sb="2" eb="4">
      <t>ゴウセイ</t>
    </rPh>
    <rPh sb="4" eb="6">
      <t>ソウチ</t>
    </rPh>
    <phoneticPr fontId="5"/>
  </si>
  <si>
    <t>10</t>
    <phoneticPr fontId="5"/>
  </si>
  <si>
    <t>出動車両運用管理装置</t>
    <rPh sb="0" eb="2">
      <t>シュツドウ</t>
    </rPh>
    <rPh sb="2" eb="4">
      <t>シャリョウ</t>
    </rPh>
    <rPh sb="4" eb="6">
      <t>ウンヨウ</t>
    </rPh>
    <rPh sb="6" eb="8">
      <t>カンリ</t>
    </rPh>
    <rPh sb="8" eb="10">
      <t>ソウチ</t>
    </rPh>
    <phoneticPr fontId="5"/>
  </si>
  <si>
    <t>11</t>
    <phoneticPr fontId="5"/>
  </si>
  <si>
    <t>システム監視装置</t>
    <rPh sb="4" eb="6">
      <t>カンシ</t>
    </rPh>
    <rPh sb="6" eb="8">
      <t>ソウチ</t>
    </rPh>
    <phoneticPr fontId="5"/>
  </si>
  <si>
    <t>12</t>
    <phoneticPr fontId="5"/>
  </si>
  <si>
    <t>電源設備</t>
    <rPh sb="0" eb="2">
      <t>デンゲン</t>
    </rPh>
    <rPh sb="2" eb="4">
      <t>セツビ</t>
    </rPh>
    <phoneticPr fontId="5"/>
  </si>
  <si>
    <t>13</t>
    <phoneticPr fontId="5"/>
  </si>
  <si>
    <t>統合型位置情報通知装置</t>
    <rPh sb="0" eb="3">
      <t>トウゴウガタ</t>
    </rPh>
    <rPh sb="3" eb="5">
      <t>イチ</t>
    </rPh>
    <rPh sb="5" eb="7">
      <t>ジョウホウ</t>
    </rPh>
    <rPh sb="7" eb="9">
      <t>ツウチ</t>
    </rPh>
    <rPh sb="9" eb="11">
      <t>ソウチ</t>
    </rPh>
    <phoneticPr fontId="5"/>
  </si>
  <si>
    <t>14</t>
    <phoneticPr fontId="2"/>
  </si>
  <si>
    <t>消防用高所監視施設</t>
    <rPh sb="0" eb="3">
      <t>ショウボウヨウ</t>
    </rPh>
    <rPh sb="3" eb="9">
      <t>コウショカンシシセツ</t>
    </rPh>
    <phoneticPr fontId="2"/>
  </si>
  <si>
    <t>99</t>
    <phoneticPr fontId="2"/>
  </si>
  <si>
    <t>据付調整費</t>
    <rPh sb="0" eb="1">
      <t>ス</t>
    </rPh>
    <rPh sb="1" eb="2">
      <t>ツ</t>
    </rPh>
    <rPh sb="2" eb="5">
      <t>チョウセイヒ</t>
    </rPh>
    <phoneticPr fontId="5"/>
  </si>
  <si>
    <t>式</t>
  </si>
  <si>
    <t>うち補助基準装置に係るもの</t>
    <rPh sb="2" eb="4">
      <t>ホジョ</t>
    </rPh>
    <rPh sb="4" eb="6">
      <t>キジュン</t>
    </rPh>
    <rPh sb="6" eb="8">
      <t>ソウチ</t>
    </rPh>
    <rPh sb="9" eb="10">
      <t>カカ</t>
    </rPh>
    <phoneticPr fontId="6"/>
  </si>
  <si>
    <t>うち補助対象外装置に係るもの</t>
    <rPh sb="2" eb="4">
      <t>ホジョ</t>
    </rPh>
    <rPh sb="4" eb="6">
      <t>タイショウ</t>
    </rPh>
    <rPh sb="6" eb="7">
      <t>ガイ</t>
    </rPh>
    <rPh sb="7" eb="9">
      <t>ソウチ</t>
    </rPh>
    <rPh sb="10" eb="11">
      <t>カカ</t>
    </rPh>
    <phoneticPr fontId="6"/>
  </si>
  <si>
    <t>合計</t>
    <rPh sb="0" eb="2">
      <t>ゴウケイ</t>
    </rPh>
    <phoneticPr fontId="24"/>
  </si>
  <si>
    <t>消費税</t>
    <rPh sb="0" eb="3">
      <t>ショウヒゼイ</t>
    </rPh>
    <phoneticPr fontId="24"/>
  </si>
  <si>
    <t>合計の10%</t>
    <rPh sb="0" eb="2">
      <t>ゴウケイ</t>
    </rPh>
    <phoneticPr fontId="5"/>
  </si>
  <si>
    <t>総合計</t>
    <rPh sb="0" eb="1">
      <t>ソウ</t>
    </rPh>
    <rPh sb="1" eb="3">
      <t>ゴウケイ</t>
    </rPh>
    <phoneticPr fontId="24"/>
  </si>
  <si>
    <t>台</t>
    <rPh sb="0" eb="1">
      <t>ダイ</t>
    </rPh>
    <phoneticPr fontId="9"/>
  </si>
  <si>
    <t>自動出動指定装置</t>
  </si>
  <si>
    <t>制御処理装置</t>
    <rPh sb="0" eb="6">
      <t>セイギョショリソウチ</t>
    </rPh>
    <phoneticPr fontId="32"/>
  </si>
  <si>
    <t>式</t>
    <rPh sb="0" eb="1">
      <t>シキ</t>
    </rPh>
    <phoneticPr fontId="9"/>
  </si>
  <si>
    <t>音声認識機能</t>
    <rPh sb="0" eb="2">
      <t>オンセイ</t>
    </rPh>
    <rPh sb="2" eb="4">
      <t>ニンシキ</t>
    </rPh>
    <rPh sb="4" eb="6">
      <t>キノウ</t>
    </rPh>
    <phoneticPr fontId="35"/>
  </si>
  <si>
    <t>通報受付履歴の表示順変更</t>
    <rPh sb="10" eb="12">
      <t>ヘンコウ</t>
    </rPh>
    <phoneticPr fontId="35"/>
  </si>
  <si>
    <t>防火対象物情報の表示順変更</t>
    <rPh sb="11" eb="13">
      <t>ヘンコウ</t>
    </rPh>
    <phoneticPr fontId="35"/>
  </si>
  <si>
    <t>ディスプレイ(指令台:5台、指揮台:1台)</t>
    <rPh sb="7" eb="9">
      <t>シレイ</t>
    </rPh>
    <rPh sb="9" eb="10">
      <t>ダイ</t>
    </rPh>
    <rPh sb="12" eb="13">
      <t>ダイ</t>
    </rPh>
    <rPh sb="14" eb="16">
      <t>シキ</t>
    </rPh>
    <rPh sb="16" eb="17">
      <t>ダイ</t>
    </rPh>
    <rPh sb="19" eb="20">
      <t>ダイ</t>
    </rPh>
    <phoneticPr fontId="32"/>
  </si>
  <si>
    <t>データメンテナンス装置</t>
  </si>
  <si>
    <t>地図等検索装置(指令台:5台、指揮台:1台)</t>
  </si>
  <si>
    <t>地図用ディスプレイ(指令台:5台、指揮台:1台)</t>
    <rPh sb="0" eb="3">
      <t>チズヨウ</t>
    </rPh>
    <phoneticPr fontId="32"/>
  </si>
  <si>
    <t>長時間録音装置</t>
    <rPh sb="0" eb="3">
      <t>チョウジカン</t>
    </rPh>
    <phoneticPr fontId="9"/>
  </si>
  <si>
    <t>非常用指令設備</t>
    <rPh sb="5" eb="7">
      <t>セツビ</t>
    </rPh>
    <phoneticPr fontId="33"/>
  </si>
  <si>
    <t>携帯電話・IP電話受信転送装置</t>
  </si>
  <si>
    <t>カラープリンタ</t>
  </si>
  <si>
    <t>スキャナ</t>
  </si>
  <si>
    <t>署所端末</t>
    <rPh sb="0" eb="1">
      <t>ショ</t>
    </rPh>
    <rPh sb="1" eb="2">
      <t>ショ</t>
    </rPh>
    <phoneticPr fontId="32"/>
  </si>
  <si>
    <t>指揮台</t>
    <rPh sb="0" eb="2">
      <t>シキ</t>
    </rPh>
    <phoneticPr fontId="32"/>
  </si>
  <si>
    <t>表示盤</t>
    <rPh sb="2" eb="3">
      <t>バン</t>
    </rPh>
    <phoneticPr fontId="32"/>
  </si>
  <si>
    <t>車両運用表示盤</t>
    <rPh sb="0" eb="2">
      <t>シャリョウ</t>
    </rPh>
    <rPh sb="2" eb="4">
      <t>ウンヨウ</t>
    </rPh>
    <rPh sb="4" eb="7">
      <t>ヒョウジバン</t>
    </rPh>
    <phoneticPr fontId="34"/>
  </si>
  <si>
    <t>面</t>
    <rPh sb="0" eb="1">
      <t>メン</t>
    </rPh>
    <phoneticPr fontId="9"/>
  </si>
  <si>
    <t>支援情報表示盤</t>
    <rPh sb="0" eb="2">
      <t>シエン</t>
    </rPh>
    <rPh sb="2" eb="4">
      <t>ジョウホウ</t>
    </rPh>
    <rPh sb="4" eb="7">
      <t>ヒョウジバン</t>
    </rPh>
    <phoneticPr fontId="34"/>
  </si>
  <si>
    <t>多目的情報表示装置</t>
    <rPh sb="0" eb="3">
      <t>タモクテキ</t>
    </rPh>
    <rPh sb="3" eb="5">
      <t>ジョウホウ</t>
    </rPh>
    <rPh sb="5" eb="7">
      <t>ヒョウジ</t>
    </rPh>
    <rPh sb="7" eb="9">
      <t>ソウチ</t>
    </rPh>
    <phoneticPr fontId="34"/>
  </si>
  <si>
    <t>無線統制台</t>
    <rPh sb="0" eb="5">
      <t>ムセントウセイダイ</t>
    </rPh>
    <phoneticPr fontId="32"/>
  </si>
  <si>
    <t>指令電送装置</t>
    <rPh sb="0" eb="1">
      <t>ユビ</t>
    </rPh>
    <rPh sb="2" eb="4">
      <t>デンソウ</t>
    </rPh>
    <rPh sb="3" eb="5">
      <t>ソウチ</t>
    </rPh>
    <phoneticPr fontId="32"/>
  </si>
  <si>
    <t>指令情報送信装置</t>
    <rPh sb="0" eb="2">
      <t>シレイ</t>
    </rPh>
    <rPh sb="2" eb="4">
      <t>ジョウホウ</t>
    </rPh>
    <rPh sb="4" eb="6">
      <t>ソウシン</t>
    </rPh>
    <rPh sb="6" eb="8">
      <t>ソウチ</t>
    </rPh>
    <phoneticPr fontId="32"/>
  </si>
  <si>
    <t>指令情報出力装置</t>
    <rPh sb="0" eb="2">
      <t>シレイ</t>
    </rPh>
    <rPh sb="2" eb="4">
      <t>ジョウホウ</t>
    </rPh>
    <rPh sb="4" eb="6">
      <t>シュツリョク</t>
    </rPh>
    <rPh sb="6" eb="8">
      <t>ソウチ</t>
    </rPh>
    <phoneticPr fontId="32"/>
  </si>
  <si>
    <t>処理装置</t>
    <rPh sb="0" eb="4">
      <t>ショリソウチ</t>
    </rPh>
    <phoneticPr fontId="32"/>
  </si>
  <si>
    <t>観測装置</t>
    <rPh sb="0" eb="2">
      <t>カンソク</t>
    </rPh>
    <rPh sb="2" eb="4">
      <t>ソウチ</t>
    </rPh>
    <phoneticPr fontId="33"/>
  </si>
  <si>
    <t>出動車両運用管理装置</t>
    <rPh sb="0" eb="2">
      <t>シュツドウ</t>
    </rPh>
    <rPh sb="4" eb="6">
      <t>ウンヨウ</t>
    </rPh>
    <phoneticPr fontId="32"/>
  </si>
  <si>
    <t>管理装置</t>
  </si>
  <si>
    <t>車両運用端末装置（Ⅲ型）</t>
    <rPh sb="0" eb="2">
      <t>シャリョウ</t>
    </rPh>
    <rPh sb="2" eb="4">
      <t>ウンヨウ</t>
    </rPh>
    <rPh sb="4" eb="6">
      <t>タンマツ</t>
    </rPh>
    <rPh sb="6" eb="8">
      <t>ソウチ</t>
    </rPh>
    <rPh sb="10" eb="11">
      <t>ガタ</t>
    </rPh>
    <phoneticPr fontId="31"/>
  </si>
  <si>
    <t>車外設定端末装置(2か所設置)</t>
    <rPh sb="0" eb="8">
      <t>シャガイセッテイタンマツソウチ</t>
    </rPh>
    <rPh sb="11" eb="14">
      <t>ショセッチ</t>
    </rPh>
    <phoneticPr fontId="31"/>
  </si>
  <si>
    <t>電源設備</t>
    <rPh sb="2" eb="4">
      <t>セツビ</t>
    </rPh>
    <phoneticPr fontId="32"/>
  </si>
  <si>
    <t>無停電電源装置</t>
    <rPh sb="0" eb="3">
      <t>ムテイデン</t>
    </rPh>
    <rPh sb="3" eb="5">
      <t>デンゲン</t>
    </rPh>
    <rPh sb="5" eb="7">
      <t>ソウチ</t>
    </rPh>
    <phoneticPr fontId="31"/>
  </si>
  <si>
    <t>無停電電源装置(消防局用)</t>
    <rPh sb="0" eb="3">
      <t>ムテイデン</t>
    </rPh>
    <rPh sb="3" eb="5">
      <t>デンゲン</t>
    </rPh>
    <rPh sb="5" eb="7">
      <t>ソウチ</t>
    </rPh>
    <rPh sb="8" eb="10">
      <t>ショウボウ</t>
    </rPh>
    <rPh sb="10" eb="11">
      <t>キョク</t>
    </rPh>
    <rPh sb="11" eb="12">
      <t>ヨウ</t>
    </rPh>
    <phoneticPr fontId="31"/>
  </si>
  <si>
    <t>無停電電源装置(署所用)</t>
    <rPh sb="0" eb="3">
      <t>ムテイデン</t>
    </rPh>
    <rPh sb="3" eb="5">
      <t>デンゲン</t>
    </rPh>
    <rPh sb="5" eb="7">
      <t>ソウチ</t>
    </rPh>
    <rPh sb="8" eb="9">
      <t>ショ</t>
    </rPh>
    <rPh sb="9" eb="10">
      <t>ショ</t>
    </rPh>
    <rPh sb="10" eb="11">
      <t>ヨウ</t>
    </rPh>
    <phoneticPr fontId="31"/>
  </si>
  <si>
    <t>統合型位置情報通知装置</t>
    <rPh sb="0" eb="3">
      <t>トウゴウガタ</t>
    </rPh>
    <rPh sb="9" eb="11">
      <t>ソウチ</t>
    </rPh>
    <phoneticPr fontId="32"/>
  </si>
  <si>
    <t>消防用高所監視施設</t>
  </si>
  <si>
    <t>映像制御装置</t>
    <rPh sb="0" eb="2">
      <t>エイゾウ</t>
    </rPh>
    <rPh sb="2" eb="4">
      <t>セイギョ</t>
    </rPh>
    <rPh sb="4" eb="6">
      <t>ソウチ</t>
    </rPh>
    <phoneticPr fontId="36"/>
  </si>
  <si>
    <t>多目的情報端末</t>
    <rPh sb="0" eb="3">
      <t>タモクテキ</t>
    </rPh>
    <rPh sb="3" eb="5">
      <t>ジョウホウ</t>
    </rPh>
    <rPh sb="5" eb="7">
      <t>タンマツ</t>
    </rPh>
    <phoneticPr fontId="32"/>
  </si>
  <si>
    <t>制御処理装置</t>
    <rPh sb="0" eb="2">
      <t>セイギョ</t>
    </rPh>
    <rPh sb="2" eb="4">
      <t>ショリ</t>
    </rPh>
    <rPh sb="4" eb="6">
      <t>ソウチ</t>
    </rPh>
    <phoneticPr fontId="31"/>
  </si>
  <si>
    <t>インターネット端末</t>
    <rPh sb="7" eb="9">
      <t>タンマツ</t>
    </rPh>
    <phoneticPr fontId="32"/>
  </si>
  <si>
    <t>経路探索装置</t>
    <rPh sb="2" eb="4">
      <t>タンサク</t>
    </rPh>
    <phoneticPr fontId="32"/>
  </si>
  <si>
    <t>支援情報端末装置</t>
    <rPh sb="0" eb="2">
      <t>シエン</t>
    </rPh>
    <rPh sb="2" eb="4">
      <t>ジョウホウ</t>
    </rPh>
    <rPh sb="4" eb="6">
      <t>タンマツ</t>
    </rPh>
    <rPh sb="6" eb="8">
      <t>ソウチ</t>
    </rPh>
    <phoneticPr fontId="36"/>
  </si>
  <si>
    <t>消防ネットワーク</t>
    <rPh sb="0" eb="2">
      <t>ショウボウ</t>
    </rPh>
    <phoneticPr fontId="32"/>
  </si>
  <si>
    <t>放送設備</t>
    <rPh sb="0" eb="2">
      <t>ホウソウ</t>
    </rPh>
    <rPh sb="2" eb="4">
      <t>セツビ</t>
    </rPh>
    <phoneticPr fontId="32"/>
  </si>
  <si>
    <t>消防局用</t>
  </si>
  <si>
    <t>署所用</t>
    <rPh sb="0" eb="3">
      <t>ショショヨウ</t>
    </rPh>
    <phoneticPr fontId="31"/>
  </si>
  <si>
    <t>避雷設備</t>
    <rPh sb="0" eb="2">
      <t>ヒライ</t>
    </rPh>
    <rPh sb="2" eb="4">
      <t>セツビ</t>
    </rPh>
    <phoneticPr fontId="32"/>
  </si>
  <si>
    <t>災害時要援護者対応装置</t>
    <rPh sb="0" eb="2">
      <t>サイガイ</t>
    </rPh>
    <rPh sb="2" eb="3">
      <t>ジ</t>
    </rPh>
    <rPh sb="3" eb="7">
      <t>ヨウエンゴシャ</t>
    </rPh>
    <rPh sb="7" eb="9">
      <t>タイオウ</t>
    </rPh>
    <rPh sb="9" eb="11">
      <t>ソウチ</t>
    </rPh>
    <phoneticPr fontId="32"/>
  </si>
  <si>
    <t>FAX119受信装置</t>
    <rPh sb="6" eb="8">
      <t>ジュシン</t>
    </rPh>
    <rPh sb="8" eb="10">
      <t>ソウチ</t>
    </rPh>
    <phoneticPr fontId="31"/>
  </si>
  <si>
    <t>メール119受信装置</t>
    <rPh sb="6" eb="8">
      <t>ジュシン</t>
    </rPh>
    <rPh sb="8" eb="10">
      <t>ソウチ</t>
    </rPh>
    <phoneticPr fontId="31"/>
  </si>
  <si>
    <t>Net119受信装置</t>
    <rPh sb="6" eb="8">
      <t>ジュシン</t>
    </rPh>
    <rPh sb="8" eb="10">
      <t>ソウチ</t>
    </rPh>
    <phoneticPr fontId="31"/>
  </si>
  <si>
    <t>拡張台</t>
    <rPh sb="0" eb="2">
      <t>カクチョウ</t>
    </rPh>
    <rPh sb="2" eb="3">
      <t>ダイ</t>
    </rPh>
    <phoneticPr fontId="32"/>
  </si>
  <si>
    <t>活動情報共有システム</t>
    <rPh sb="0" eb="2">
      <t>カツドウ</t>
    </rPh>
    <rPh sb="2" eb="4">
      <t>ジョウホウ</t>
    </rPh>
    <rPh sb="4" eb="6">
      <t>キョウユウ</t>
    </rPh>
    <phoneticPr fontId="32"/>
  </si>
  <si>
    <t>ノート型端末</t>
    <rPh sb="3" eb="6">
      <t>ガタタンマツ</t>
    </rPh>
    <phoneticPr fontId="31"/>
  </si>
  <si>
    <t>消防局・災害対策室表示盤</t>
    <rPh sb="0" eb="2">
      <t>ショウボウ</t>
    </rPh>
    <rPh sb="2" eb="3">
      <t>キョク</t>
    </rPh>
    <rPh sb="4" eb="9">
      <t>サイガイタイサクシツ</t>
    </rPh>
    <rPh sb="9" eb="12">
      <t>ヒョウジバン</t>
    </rPh>
    <phoneticPr fontId="31"/>
  </si>
  <si>
    <t>署所用情報表示盤</t>
    <rPh sb="0" eb="1">
      <t>ショ</t>
    </rPh>
    <rPh sb="1" eb="2">
      <t>ショ</t>
    </rPh>
    <rPh sb="2" eb="3">
      <t>ヨウ</t>
    </rPh>
    <rPh sb="3" eb="5">
      <t>ジョウホウ</t>
    </rPh>
    <rPh sb="5" eb="8">
      <t>ヒョウジバン</t>
    </rPh>
    <phoneticPr fontId="31"/>
  </si>
  <si>
    <t>46型液晶ディスプレイ</t>
  </si>
  <si>
    <t>出退表示盤機能</t>
    <rPh sb="0" eb="2">
      <t>シュッタイ</t>
    </rPh>
    <rPh sb="2" eb="5">
      <t>ヒョウジバン</t>
    </rPh>
    <rPh sb="5" eb="7">
      <t>キノウ</t>
    </rPh>
    <phoneticPr fontId="32"/>
  </si>
  <si>
    <t>メール指令設備</t>
    <rPh sb="3" eb="5">
      <t>シレイ</t>
    </rPh>
    <rPh sb="5" eb="7">
      <t>セツビ</t>
    </rPh>
    <phoneticPr fontId="32"/>
  </si>
  <si>
    <t>市民向けメール案内装置</t>
    <rPh sb="0" eb="3">
      <t>シミンム</t>
    </rPh>
    <rPh sb="7" eb="11">
      <t>アンナイソウチ</t>
    </rPh>
    <phoneticPr fontId="31"/>
  </si>
  <si>
    <t>消防業務システム（OA）</t>
    <rPh sb="0" eb="2">
      <t>ショウボウ</t>
    </rPh>
    <phoneticPr fontId="9"/>
  </si>
  <si>
    <t>管理装置</t>
    <rPh sb="0" eb="2">
      <t>カンリ</t>
    </rPh>
    <rPh sb="2" eb="4">
      <t>ソウチ</t>
    </rPh>
    <phoneticPr fontId="31"/>
  </si>
  <si>
    <t>式</t>
    <rPh sb="0" eb="1">
      <t>シキ</t>
    </rPh>
    <phoneticPr fontId="10"/>
  </si>
  <si>
    <t>消防OA端末装置</t>
  </si>
  <si>
    <t>ノート型端末</t>
    <rPh sb="3" eb="4">
      <t>ガタ</t>
    </rPh>
    <rPh sb="4" eb="6">
      <t>タンマツ</t>
    </rPh>
    <phoneticPr fontId="31"/>
  </si>
  <si>
    <t>式</t>
    <rPh sb="0" eb="1">
      <t>シキ</t>
    </rPh>
    <phoneticPr fontId="31"/>
  </si>
  <si>
    <t>無線LAN装置</t>
    <rPh sb="0" eb="2">
      <t>ムセン</t>
    </rPh>
    <rPh sb="5" eb="7">
      <t>ソウチ</t>
    </rPh>
    <phoneticPr fontId="35"/>
  </si>
  <si>
    <t>査察タブレット(SIM付き)</t>
  </si>
  <si>
    <t>電子決裁対応</t>
    <rPh sb="0" eb="2">
      <t>デンシ</t>
    </rPh>
    <rPh sb="2" eb="4">
      <t>ケッサイ</t>
    </rPh>
    <rPh sb="4" eb="6">
      <t>タイオウ</t>
    </rPh>
    <phoneticPr fontId="35"/>
  </si>
  <si>
    <t>水利情報管理システム</t>
    <rPh sb="0" eb="4">
      <t>スイリジョウホウ</t>
    </rPh>
    <rPh sb="4" eb="6">
      <t>カンリ</t>
    </rPh>
    <phoneticPr fontId="35"/>
  </si>
  <si>
    <t>駆け付け通報装置</t>
    <rPh sb="0" eb="1">
      <t>カ</t>
    </rPh>
    <rPh sb="2" eb="3">
      <t>ツ</t>
    </rPh>
    <rPh sb="4" eb="8">
      <t>ツウホウソウチ</t>
    </rPh>
    <phoneticPr fontId="31"/>
  </si>
  <si>
    <t>災害情報収集装置</t>
    <rPh sb="0" eb="4">
      <t>サイガイジョウホウ</t>
    </rPh>
    <rPh sb="4" eb="6">
      <t>シュウシュウ</t>
    </rPh>
    <rPh sb="6" eb="8">
      <t>ソウチ</t>
    </rPh>
    <phoneticPr fontId="31"/>
  </si>
  <si>
    <t>電子白板システム</t>
    <rPh sb="0" eb="2">
      <t>デンシ</t>
    </rPh>
    <rPh sb="2" eb="3">
      <t>ハク</t>
    </rPh>
    <rPh sb="3" eb="4">
      <t>バン</t>
    </rPh>
    <phoneticPr fontId="31"/>
  </si>
  <si>
    <t>電話交換設備</t>
    <rPh sb="0" eb="6">
      <t>デンワコウカンセツビ</t>
    </rPh>
    <phoneticPr fontId="31"/>
  </si>
  <si>
    <t>電話交換機</t>
    <rPh sb="0" eb="5">
      <t>デンワコウカンキ</t>
    </rPh>
    <phoneticPr fontId="10"/>
  </si>
  <si>
    <t>多機能電話機</t>
    <rPh sb="0" eb="6">
      <t>タキノウデンワキ</t>
    </rPh>
    <phoneticPr fontId="10"/>
  </si>
  <si>
    <t>一般電話機</t>
    <rPh sb="0" eb="5">
      <t>イッパンデンワキ</t>
    </rPh>
    <phoneticPr fontId="10"/>
  </si>
  <si>
    <t>PHS（指令課運用中）</t>
    <rPh sb="4" eb="7">
      <t>シレイカ</t>
    </rPh>
    <rPh sb="7" eb="9">
      <t>ウンヨウ</t>
    </rPh>
    <rPh sb="9" eb="10">
      <t>チュウ</t>
    </rPh>
    <phoneticPr fontId="32"/>
  </si>
  <si>
    <t>式</t>
    <rPh sb="0" eb="1">
      <t>シキ</t>
    </rPh>
    <phoneticPr fontId="32"/>
  </si>
  <si>
    <t>見学スペース放送設備</t>
    <rPh sb="0" eb="2">
      <t>ケンガク</t>
    </rPh>
    <rPh sb="6" eb="10">
      <t>ホウソウセツビ</t>
    </rPh>
    <phoneticPr fontId="31"/>
  </si>
  <si>
    <t>非常用通信指令システム</t>
  </si>
  <si>
    <t>衛星電話機</t>
    <rPh sb="0" eb="5">
      <t>エイセイデンワキ</t>
    </rPh>
    <phoneticPr fontId="5"/>
  </si>
  <si>
    <t>現場映像通報システム</t>
    <rPh sb="0" eb="2">
      <t>ゲンバ</t>
    </rPh>
    <rPh sb="2" eb="4">
      <t>エイゾウ</t>
    </rPh>
    <rPh sb="4" eb="6">
      <t>ツウホウ</t>
    </rPh>
    <phoneticPr fontId="10"/>
  </si>
  <si>
    <t>その他の機能</t>
    <rPh sb="2" eb="3">
      <t>タ</t>
    </rPh>
    <rPh sb="4" eb="6">
      <t>キノウ</t>
    </rPh>
    <phoneticPr fontId="31"/>
  </si>
  <si>
    <t>外国人通報等対応機能</t>
    <rPh sb="0" eb="6">
      <t>ガイコクジンツウホウトウ</t>
    </rPh>
    <rPh sb="6" eb="10">
      <t>タイオウキノウ</t>
    </rPh>
    <phoneticPr fontId="10"/>
  </si>
  <si>
    <t>非常招集連絡機能</t>
    <rPh sb="0" eb="2">
      <t>ヒジョウ</t>
    </rPh>
    <rPh sb="2" eb="4">
      <t>ショウシュウ</t>
    </rPh>
    <rPh sb="4" eb="6">
      <t>レンラク</t>
    </rPh>
    <rPh sb="6" eb="8">
      <t>キノウ</t>
    </rPh>
    <phoneticPr fontId="10"/>
  </si>
  <si>
    <t>管轄内、災害状況表示機能</t>
    <rPh sb="0" eb="3">
      <t>カンカツナイ</t>
    </rPh>
    <rPh sb="4" eb="12">
      <t>サイガイジョウキョウヒョウジキノウ</t>
    </rPh>
    <phoneticPr fontId="10"/>
  </si>
  <si>
    <t>MDF</t>
  </si>
  <si>
    <t>付属品等</t>
    <rPh sb="0" eb="2">
      <t>フゾク</t>
    </rPh>
    <rPh sb="2" eb="3">
      <t>ヒン</t>
    </rPh>
    <rPh sb="3" eb="4">
      <t>トウ</t>
    </rPh>
    <phoneticPr fontId="31"/>
  </si>
  <si>
    <t>指令台用椅子</t>
    <rPh sb="0" eb="2">
      <t>シレイ</t>
    </rPh>
    <rPh sb="2" eb="3">
      <t>ダイ</t>
    </rPh>
    <rPh sb="3" eb="4">
      <t>ヨウ</t>
    </rPh>
    <rPh sb="4" eb="6">
      <t>イス</t>
    </rPh>
    <phoneticPr fontId="28"/>
  </si>
  <si>
    <t>指令事務室用設備</t>
    <rPh sb="0" eb="2">
      <t>シレイ</t>
    </rPh>
    <rPh sb="2" eb="5">
      <t>ジムシツ</t>
    </rPh>
    <rPh sb="5" eb="6">
      <t>ヨウ</t>
    </rPh>
    <rPh sb="6" eb="8">
      <t>セツビ</t>
    </rPh>
    <phoneticPr fontId="28"/>
  </si>
  <si>
    <t>災害対策室用机・椅子</t>
    <rPh sb="0" eb="2">
      <t>サイガイ</t>
    </rPh>
    <rPh sb="2" eb="4">
      <t>タイサク</t>
    </rPh>
    <rPh sb="4" eb="6">
      <t>シツヨウ</t>
    </rPh>
    <rPh sb="6" eb="7">
      <t>ツクエ</t>
    </rPh>
    <rPh sb="8" eb="10">
      <t>イス</t>
    </rPh>
    <phoneticPr fontId="28"/>
  </si>
  <si>
    <t>作業用椅子</t>
    <rPh sb="0" eb="3">
      <t>サギョウヨウ</t>
    </rPh>
    <rPh sb="3" eb="5">
      <t>イス</t>
    </rPh>
    <phoneticPr fontId="28"/>
  </si>
  <si>
    <t>収納ラック</t>
    <rPh sb="0" eb="2">
      <t>シュウノウ</t>
    </rPh>
    <phoneticPr fontId="28"/>
  </si>
  <si>
    <t>必要工具一式</t>
    <rPh sb="0" eb="2">
      <t>ヒツヨウ</t>
    </rPh>
    <rPh sb="2" eb="4">
      <t>コウグ</t>
    </rPh>
    <rPh sb="4" eb="6">
      <t>イッシキ</t>
    </rPh>
    <phoneticPr fontId="28"/>
  </si>
  <si>
    <t>ヘッドセット(予備)</t>
    <rPh sb="7" eb="9">
      <t>ヨビ</t>
    </rPh>
    <phoneticPr fontId="28"/>
  </si>
  <si>
    <t>広報用動画作成</t>
    <rPh sb="3" eb="7">
      <t>ドウガサクセイ</t>
    </rPh>
    <phoneticPr fontId="32"/>
  </si>
  <si>
    <t>消耗品、ヒューズ等</t>
    <rPh sb="0" eb="3">
      <t>ショウモウヒン</t>
    </rPh>
    <rPh sb="8" eb="9">
      <t>トウ</t>
    </rPh>
    <phoneticPr fontId="32"/>
  </si>
  <si>
    <t>(14)</t>
  </si>
  <si>
    <t>署所　OAラック</t>
    <rPh sb="0" eb="1">
      <t>ショ</t>
    </rPh>
    <rPh sb="1" eb="2">
      <t>ショ</t>
    </rPh>
    <phoneticPr fontId="32"/>
  </si>
  <si>
    <t>指揮支援システム</t>
    <rPh sb="0" eb="2">
      <t>シキ</t>
    </rPh>
    <rPh sb="2" eb="4">
      <t>シエン</t>
    </rPh>
    <phoneticPr fontId="36"/>
  </si>
  <si>
    <t>管理装置</t>
    <rPh sb="0" eb="2">
      <t>カンリ</t>
    </rPh>
    <rPh sb="2" eb="4">
      <t>ソウチ</t>
    </rPh>
    <phoneticPr fontId="36"/>
  </si>
  <si>
    <t>タブレット端末(SIM付き)</t>
  </si>
  <si>
    <t>救急搬送支援システム</t>
    <rPh sb="0" eb="2">
      <t>キュウキュウ</t>
    </rPh>
    <rPh sb="2" eb="4">
      <t>ハンソウ</t>
    </rPh>
    <rPh sb="4" eb="6">
      <t>シエン</t>
    </rPh>
    <phoneticPr fontId="14"/>
  </si>
  <si>
    <t>モバイルプリンタ</t>
  </si>
  <si>
    <t>無線設備</t>
    <rPh sb="0" eb="2">
      <t>ムセン</t>
    </rPh>
    <rPh sb="2" eb="4">
      <t>セツビ</t>
    </rPh>
    <phoneticPr fontId="32"/>
  </si>
  <si>
    <t>消防局設備</t>
    <rPh sb="0" eb="2">
      <t>ショウボウ</t>
    </rPh>
    <rPh sb="2" eb="3">
      <t>キョク</t>
    </rPh>
    <rPh sb="3" eb="5">
      <t>セツビ</t>
    </rPh>
    <phoneticPr fontId="31"/>
  </si>
  <si>
    <t>回線制御装置</t>
    <rPh sb="0" eb="2">
      <t>カイセン</t>
    </rPh>
    <rPh sb="2" eb="4">
      <t>セイギョ</t>
    </rPh>
    <rPh sb="4" eb="6">
      <t>ソウチ</t>
    </rPh>
    <phoneticPr fontId="28"/>
  </si>
  <si>
    <t>管理監視制御卓</t>
    <rPh sb="0" eb="2">
      <t>カンリ</t>
    </rPh>
    <rPh sb="2" eb="4">
      <t>カンシ</t>
    </rPh>
    <rPh sb="4" eb="6">
      <t>セイギョ</t>
    </rPh>
    <rPh sb="6" eb="7">
      <t>タク</t>
    </rPh>
    <phoneticPr fontId="28"/>
  </si>
  <si>
    <t>遠隔制御器</t>
    <rPh sb="0" eb="2">
      <t>エンカク</t>
    </rPh>
    <rPh sb="2" eb="4">
      <t>セイギョ</t>
    </rPh>
    <rPh sb="4" eb="5">
      <t>キ</t>
    </rPh>
    <phoneticPr fontId="28"/>
  </si>
  <si>
    <t>基地局設備</t>
    <rPh sb="0" eb="3">
      <t>キチキョク</t>
    </rPh>
    <rPh sb="3" eb="5">
      <t>セツビ</t>
    </rPh>
    <phoneticPr fontId="31"/>
  </si>
  <si>
    <t>基地局無線装置(基本架)</t>
    <rPh sb="0" eb="3">
      <t>キチキョク</t>
    </rPh>
    <rPh sb="3" eb="5">
      <t>ムセン</t>
    </rPh>
    <rPh sb="5" eb="7">
      <t>ソウチ</t>
    </rPh>
    <rPh sb="8" eb="10">
      <t>キホン</t>
    </rPh>
    <rPh sb="10" eb="11">
      <t>カ</t>
    </rPh>
    <phoneticPr fontId="28"/>
  </si>
  <si>
    <t>基地局無線装置(増設架)</t>
    <rPh sb="0" eb="3">
      <t>キチキョク</t>
    </rPh>
    <rPh sb="3" eb="5">
      <t>ムセン</t>
    </rPh>
    <rPh sb="5" eb="7">
      <t>ソウチ</t>
    </rPh>
    <rPh sb="8" eb="10">
      <t>ゾウセツ</t>
    </rPh>
    <rPh sb="10" eb="11">
      <t>カ</t>
    </rPh>
    <phoneticPr fontId="0"/>
  </si>
  <si>
    <t>空中線共用器(8波用)</t>
    <rPh sb="0" eb="3">
      <t>クウチュウセン</t>
    </rPh>
    <rPh sb="3" eb="5">
      <t>キョウヨウ</t>
    </rPh>
    <rPh sb="5" eb="6">
      <t>ウツワ</t>
    </rPh>
    <rPh sb="8" eb="9">
      <t>ナミ</t>
    </rPh>
    <rPh sb="9" eb="10">
      <t>ヨウ</t>
    </rPh>
    <phoneticPr fontId="28"/>
  </si>
  <si>
    <t>同軸避雷器</t>
    <rPh sb="0" eb="2">
      <t>ドウジク</t>
    </rPh>
    <rPh sb="2" eb="5">
      <t>ヒライキ</t>
    </rPh>
    <phoneticPr fontId="28"/>
  </si>
  <si>
    <t>空中線　(3段コーリニア)</t>
    <rPh sb="0" eb="2">
      <t>クウチュウ</t>
    </rPh>
    <rPh sb="6" eb="7">
      <t>ダン</t>
    </rPh>
    <phoneticPr fontId="28"/>
  </si>
  <si>
    <t>空中線　(反射素子付き3段コーリニア(特殊))</t>
    <rPh sb="0" eb="2">
      <t>クウチュウ</t>
    </rPh>
    <rPh sb="5" eb="10">
      <t>ハンシャソシツ</t>
    </rPh>
    <rPh sb="12" eb="13">
      <t>ダン</t>
    </rPh>
    <rPh sb="19" eb="21">
      <t>トクシュ</t>
    </rPh>
    <phoneticPr fontId="28"/>
  </si>
  <si>
    <t>卓上型固定移動局無線装置</t>
    <rPh sb="0" eb="3">
      <t>タクジョウガタ</t>
    </rPh>
    <rPh sb="3" eb="5">
      <t>コテイ</t>
    </rPh>
    <rPh sb="5" eb="7">
      <t>イドウ</t>
    </rPh>
    <rPh sb="7" eb="8">
      <t>キョク</t>
    </rPh>
    <rPh sb="8" eb="10">
      <t>ムセン</t>
    </rPh>
    <rPh sb="10" eb="12">
      <t>ソウチ</t>
    </rPh>
    <phoneticPr fontId="28"/>
  </si>
  <si>
    <t>無線指令受令装置</t>
    <rPh sb="0" eb="2">
      <t>ムセン</t>
    </rPh>
    <rPh sb="2" eb="4">
      <t>シレイ</t>
    </rPh>
    <rPh sb="4" eb="6">
      <t>ジュレイ</t>
    </rPh>
    <rPh sb="6" eb="8">
      <t>ソウチ</t>
    </rPh>
    <phoneticPr fontId="35"/>
  </si>
  <si>
    <t>車載型移動局無線装置</t>
    <rPh sb="0" eb="2">
      <t>シャサイ</t>
    </rPh>
    <rPh sb="2" eb="3">
      <t>ガタ</t>
    </rPh>
    <rPh sb="3" eb="5">
      <t>イドウ</t>
    </rPh>
    <rPh sb="5" eb="6">
      <t>キョク</t>
    </rPh>
    <rPh sb="6" eb="8">
      <t>ムセン</t>
    </rPh>
    <rPh sb="8" eb="10">
      <t>ソウチ</t>
    </rPh>
    <phoneticPr fontId="28"/>
  </si>
  <si>
    <t>携帯型移動局無線装置</t>
    <rPh sb="0" eb="3">
      <t>ケイタイガタ</t>
    </rPh>
    <rPh sb="3" eb="5">
      <t>イドウ</t>
    </rPh>
    <rPh sb="5" eb="6">
      <t>キョク</t>
    </rPh>
    <rPh sb="6" eb="8">
      <t>ムセン</t>
    </rPh>
    <rPh sb="8" eb="10">
      <t>ソウチ</t>
    </rPh>
    <phoneticPr fontId="28"/>
  </si>
  <si>
    <t>可搬型移動局無線装置</t>
    <rPh sb="0" eb="3">
      <t>カハンガタ</t>
    </rPh>
    <rPh sb="3" eb="5">
      <t>イドウ</t>
    </rPh>
    <rPh sb="5" eb="6">
      <t>キョク</t>
    </rPh>
    <rPh sb="6" eb="8">
      <t>ムセン</t>
    </rPh>
    <rPh sb="8" eb="10">
      <t>ソウチ</t>
    </rPh>
    <phoneticPr fontId="28"/>
  </si>
  <si>
    <t>IP無線装置</t>
    <rPh sb="2" eb="4">
      <t>ムセン</t>
    </rPh>
    <rPh sb="4" eb="6">
      <t>ソウチ</t>
    </rPh>
    <phoneticPr fontId="36"/>
  </si>
  <si>
    <t>ハンディタイプ</t>
  </si>
  <si>
    <t>電源設備</t>
    <rPh sb="0" eb="4">
      <t>デンゲンセツビ</t>
    </rPh>
    <phoneticPr fontId="31"/>
  </si>
  <si>
    <t>直流電源装置(50A-300AH)</t>
    <rPh sb="0" eb="2">
      <t>チョクリュウ</t>
    </rPh>
    <rPh sb="2" eb="4">
      <t>デンゲン</t>
    </rPh>
    <rPh sb="4" eb="6">
      <t>ソウチ</t>
    </rPh>
    <phoneticPr fontId="28"/>
  </si>
  <si>
    <t>直流電源装置(60A-400AH)</t>
    <rPh sb="0" eb="2">
      <t>チョクリュウ</t>
    </rPh>
    <rPh sb="2" eb="4">
      <t>デンゲン</t>
    </rPh>
    <rPh sb="4" eb="6">
      <t>ソウチ</t>
    </rPh>
    <phoneticPr fontId="28"/>
  </si>
  <si>
    <t>直流電源装置(100A-600AH)</t>
    <rPh sb="0" eb="2">
      <t>チョクリュウ</t>
    </rPh>
    <rPh sb="2" eb="4">
      <t>デンゲン</t>
    </rPh>
    <rPh sb="4" eb="6">
      <t>ソウチ</t>
    </rPh>
    <phoneticPr fontId="28"/>
  </si>
  <si>
    <t>耐雷トランス(20kVA)</t>
    <rPh sb="0" eb="2">
      <t>タイライ</t>
    </rPh>
    <phoneticPr fontId="28"/>
  </si>
  <si>
    <t>無停電電源装置(UPS)(1kVA)</t>
    <rPh sb="0" eb="3">
      <t>ムテイデン</t>
    </rPh>
    <rPh sb="3" eb="5">
      <t>デンゲン</t>
    </rPh>
    <rPh sb="5" eb="7">
      <t>ソウチ</t>
    </rPh>
    <phoneticPr fontId="28"/>
  </si>
  <si>
    <t>無停電電源装置(UPS)(3kVA)</t>
    <rPh sb="0" eb="3">
      <t>ムテイデン</t>
    </rPh>
    <rPh sb="3" eb="5">
      <t>デンゲン</t>
    </rPh>
    <rPh sb="5" eb="7">
      <t>ソウチ</t>
    </rPh>
    <phoneticPr fontId="28"/>
  </si>
  <si>
    <t>ネットワーク設備</t>
    <rPh sb="6" eb="8">
      <t>セツビ</t>
    </rPh>
    <phoneticPr fontId="31"/>
  </si>
  <si>
    <t>指令システム接続GW設備</t>
    <rPh sb="0" eb="2">
      <t>シレイ</t>
    </rPh>
    <rPh sb="6" eb="8">
      <t>セツゾク</t>
    </rPh>
    <rPh sb="10" eb="12">
      <t>セツビ</t>
    </rPh>
    <phoneticPr fontId="0"/>
  </si>
  <si>
    <t>データ移行</t>
    <rPh sb="3" eb="5">
      <t>イコウ</t>
    </rPh>
    <phoneticPr fontId="33"/>
  </si>
  <si>
    <t>据付・調整等</t>
    <rPh sb="0" eb="2">
      <t>スエツケ</t>
    </rPh>
    <rPh sb="3" eb="5">
      <t>チョウセイ</t>
    </rPh>
    <rPh sb="5" eb="6">
      <t>トウ</t>
    </rPh>
    <phoneticPr fontId="32"/>
  </si>
  <si>
    <t>新指令室</t>
    <rPh sb="0" eb="1">
      <t>シン</t>
    </rPh>
    <rPh sb="1" eb="4">
      <t>シレイシツ</t>
    </rPh>
    <phoneticPr fontId="33"/>
  </si>
  <si>
    <t>撤去・廃棄</t>
    <rPh sb="0" eb="2">
      <t>テッキョ</t>
    </rPh>
    <rPh sb="3" eb="5">
      <t>ハイキ</t>
    </rPh>
    <phoneticPr fontId="33"/>
  </si>
  <si>
    <t>その他経費</t>
    <rPh sb="2" eb="3">
      <t>タ</t>
    </rPh>
    <rPh sb="3" eb="5">
      <t>ケイヒ</t>
    </rPh>
    <phoneticPr fontId="32"/>
  </si>
  <si>
    <t>消費税相当額</t>
    <rPh sb="0" eb="3">
      <t>ショウヒゼイ</t>
    </rPh>
    <rPh sb="3" eb="5">
      <t>ソウトウ</t>
    </rPh>
    <rPh sb="5" eb="6">
      <t>ガク</t>
    </rPh>
    <phoneticPr fontId="2"/>
  </si>
  <si>
    <t>事業費合計</t>
    <rPh sb="0" eb="3">
      <t>ジギョウヒ</t>
    </rPh>
    <rPh sb="3" eb="5">
      <t>ゴウケイ</t>
    </rPh>
    <phoneticPr fontId="2"/>
  </si>
  <si>
    <t>救急タブレット(SIM付き)</t>
    <rPh sb="0" eb="2">
      <t>キュウキュウ</t>
    </rPh>
    <rPh sb="11" eb="12">
      <t>ツ</t>
    </rPh>
    <phoneticPr fontId="12"/>
  </si>
  <si>
    <t>（様式8）提案見積書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</si>
</sst>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0_ "/>
    <numFmt numFmtId="178" formatCode="#,##0;&quot;▲ &quot;#,##0"/>
    <numFmt numFmtId="179" formatCode="0.0%"/>
    <numFmt numFmtId="180" formatCode="#,##0_ ;[Red]\-#,##0\ "/>
  </numFmts>
  <fonts count="4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明朝"/>
      <family val="1"/>
      <charset val="128"/>
    </font>
    <font>
      <sz val="10"/>
      <name val="ＭＳ Ｐゴシック"/>
      <family val="3"/>
      <charset val="128"/>
    </font>
    <font>
      <sz val="6"/>
      <name val="ＭＳ Ｐゴシック"/>
      <family val="3"/>
      <charset val="128"/>
    </font>
    <font>
      <sz val="6"/>
      <name val="游ゴシック"/>
      <family val="3"/>
      <charset val="128"/>
      <scheme val="minor"/>
    </font>
    <font>
      <sz val="11"/>
      <color theme="1"/>
      <name val="游ゴシック"/>
      <family val="2"/>
      <scheme val="minor"/>
    </font>
    <font>
      <sz val="11"/>
      <name val="ＭＳ 明朝"/>
      <family val="1"/>
      <charset val="128"/>
    </font>
    <font>
      <sz val="11"/>
      <color theme="1"/>
      <name val="游ゴシック"/>
      <family val="2"/>
      <charset val="128"/>
      <scheme val="minor"/>
    </font>
    <font>
      <sz val="11"/>
      <color theme="1"/>
      <name val="ＭＳ 明朝"/>
      <family val="1"/>
      <charset val="128"/>
    </font>
    <font>
      <sz val="11"/>
      <color theme="1"/>
      <name val="游ゴシック"/>
      <family val="3"/>
      <charset val="128"/>
      <scheme val="minor"/>
    </font>
    <font>
      <sz val="12"/>
      <color theme="1"/>
      <name val="ＭＳ 明朝"/>
      <family val="1"/>
      <charset val="128"/>
    </font>
    <font>
      <sz val="12"/>
      <name val="ＭＳ 明朝"/>
      <family val="1"/>
      <charset val="128"/>
    </font>
    <font>
      <sz val="10"/>
      <color rgb="FFFF0000"/>
      <name val="ＭＳ 明朝"/>
      <family val="1"/>
      <charset val="128"/>
    </font>
    <font>
      <sz val="10"/>
      <color theme="1"/>
      <name val="ＭＳ 明朝"/>
      <family val="1"/>
      <charset val="128"/>
    </font>
    <font>
      <sz val="10"/>
      <name val="DejaVu Sans"/>
      <family val="2"/>
    </font>
    <font>
      <u/>
      <sz val="10"/>
      <name val="ＭＳ 明朝"/>
      <family val="1"/>
      <charset val="128"/>
    </font>
    <font>
      <sz val="10"/>
      <name val="DejaVu Sans"/>
      <family val="3"/>
      <charset val="128"/>
    </font>
    <font>
      <sz val="10"/>
      <name val="DejaVu Sans"/>
      <family val="1"/>
      <charset val="128"/>
    </font>
    <font>
      <sz val="10"/>
      <name val="ＭＳ ゴシック"/>
      <family val="3"/>
      <charset val="128"/>
    </font>
    <font>
      <sz val="11"/>
      <name val="HG丸ｺﾞｼｯｸM-PRO"/>
      <family val="3"/>
      <charset val="128"/>
    </font>
    <font>
      <sz val="8"/>
      <name val="Arial"/>
      <family val="2"/>
    </font>
    <font>
      <sz val="11"/>
      <name val="ＭＳ ゴシック"/>
      <family val="3"/>
      <charset val="128"/>
    </font>
    <font>
      <sz val="11"/>
      <color indexed="8"/>
      <name val="ＭＳ 明朝"/>
      <family val="1"/>
      <charset val="128"/>
    </font>
    <font>
      <b/>
      <sz val="10"/>
      <color rgb="FFFF0000"/>
      <name val="ＭＳ 明朝"/>
      <family val="1"/>
      <charset val="128"/>
    </font>
    <font>
      <sz val="18"/>
      <name val="ＭＳ 明朝"/>
      <family val="1"/>
      <charset val="128"/>
    </font>
    <font>
      <sz val="20"/>
      <name val="ＭＳ 明朝"/>
      <family val="1"/>
      <charset val="128"/>
    </font>
    <font>
      <b/>
      <sz val="24"/>
      <name val="ＭＳ 明朝"/>
      <family val="1"/>
      <charset val="128"/>
    </font>
    <font>
      <b/>
      <u/>
      <sz val="24"/>
      <name val="ＭＳ 明朝"/>
      <family val="1"/>
      <charset val="128"/>
    </font>
    <font>
      <sz val="24"/>
      <name val="ＭＳ 明朝"/>
      <family val="1"/>
      <charset val="128"/>
    </font>
    <font>
      <b/>
      <sz val="16"/>
      <name val="ＭＳ 明朝"/>
      <family val="1"/>
      <charset val="128"/>
    </font>
    <font>
      <sz val="16"/>
      <name val="ＭＳ 明朝"/>
      <family val="1"/>
      <charset val="128"/>
    </font>
    <font>
      <b/>
      <sz val="13"/>
      <color theme="3"/>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b/>
      <sz val="14"/>
      <name val="ＭＳ 明朝"/>
      <family val="1"/>
      <charset val="128"/>
    </font>
    <font>
      <sz val="11"/>
      <name val="游ゴシック"/>
      <family val="2"/>
      <charset val="128"/>
      <scheme val="minor"/>
    </font>
    <font>
      <sz val="18"/>
      <name val="游ゴシック"/>
      <family val="2"/>
      <charset val="128"/>
      <scheme val="minor"/>
    </font>
    <font>
      <sz val="24"/>
      <name val="游ゴシック"/>
      <family val="2"/>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FFCC"/>
        <bgColor indexed="64"/>
      </patternFill>
    </fill>
  </fills>
  <borders count="95">
    <border>
      <left/>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double">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top/>
      <bottom/>
      <diagonal/>
    </border>
    <border diagonalUp="1">
      <left style="thin">
        <color indexed="8"/>
      </left>
      <right style="thin">
        <color indexed="8"/>
      </right>
      <top style="thin">
        <color indexed="8"/>
      </top>
      <bottom style="thin">
        <color indexed="8"/>
      </bottom>
      <diagonal style="thin">
        <color indexed="8"/>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diagonalUp="1">
      <left/>
      <right style="thin">
        <color indexed="8"/>
      </right>
      <top style="thin">
        <color indexed="8"/>
      </top>
      <bottom style="thin">
        <color indexed="8"/>
      </bottom>
      <diagonal style="thin">
        <color indexed="8"/>
      </diagonal>
    </border>
    <border diagonalUp="1">
      <left style="thin">
        <color indexed="8"/>
      </left>
      <right style="thin">
        <color indexed="8"/>
      </right>
      <top style="thin">
        <color indexed="8"/>
      </top>
      <bottom/>
      <diagonal style="thin">
        <color indexed="8"/>
      </diagonal>
    </border>
    <border diagonalUp="1">
      <left/>
      <right/>
      <top style="thin">
        <color indexed="8"/>
      </top>
      <bottom/>
      <diagonal style="thin">
        <color indexed="8"/>
      </diagonal>
    </border>
    <border>
      <left style="thin">
        <color indexed="8"/>
      </left>
      <right/>
      <top/>
      <bottom style="thin">
        <color indexed="8"/>
      </bottom>
      <diagonal/>
    </border>
    <border diagonalUp="1">
      <left/>
      <right/>
      <top style="thin">
        <color indexed="8"/>
      </top>
      <bottom style="thin">
        <color indexed="8"/>
      </bottom>
      <diagonal style="thin">
        <color indexed="8"/>
      </diagonal>
    </border>
    <border diagonalUp="1">
      <left style="thin">
        <color indexed="8"/>
      </left>
      <right/>
      <top style="thin">
        <color indexed="8"/>
      </top>
      <bottom style="thin">
        <color indexed="8"/>
      </bottom>
      <diagonal style="thin">
        <color indexed="8"/>
      </diagonal>
    </border>
    <border diagonalUp="1">
      <left style="thin">
        <color indexed="8"/>
      </left>
      <right style="thin">
        <color indexed="8"/>
      </right>
      <top/>
      <bottom style="thin">
        <color indexed="8"/>
      </bottom>
      <diagonal style="thin">
        <color indexed="8"/>
      </diagonal>
    </border>
    <border diagonalUp="1">
      <left/>
      <right/>
      <top/>
      <bottom style="thin">
        <color indexed="8"/>
      </bottom>
      <diagonal style="thin">
        <color indexed="8"/>
      </diagonal>
    </border>
    <border diagonalUp="1">
      <left style="thin">
        <color indexed="8"/>
      </left>
      <right/>
      <top/>
      <bottom style="thin">
        <color indexed="8"/>
      </bottom>
      <diagonal style="thin">
        <color indexed="8"/>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top/>
      <bottom style="thin">
        <color indexed="64"/>
      </bottom>
      <diagonal/>
    </border>
    <border>
      <left/>
      <right style="thin">
        <color auto="1"/>
      </right>
      <top/>
      <bottom/>
      <diagonal/>
    </border>
    <border>
      <left/>
      <right style="thin">
        <color indexed="64"/>
      </right>
      <top style="thin">
        <color indexed="64"/>
      </top>
      <bottom/>
      <diagonal/>
    </border>
    <border>
      <left/>
      <right style="thin">
        <color auto="1"/>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8"/>
      </right>
      <top/>
      <bottom/>
      <diagonal/>
    </border>
    <border>
      <left/>
      <right style="thin">
        <color indexed="64"/>
      </right>
      <top/>
      <bottom/>
      <diagonal/>
    </border>
    <border>
      <left/>
      <right/>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3">
    <xf numFmtId="0" fontId="0" fillId="0" borderId="0">
      <alignment vertical="center"/>
    </xf>
    <xf numFmtId="0" fontId="1" fillId="0" borderId="0">
      <alignment vertical="center"/>
    </xf>
    <xf numFmtId="0" fontId="7" fillId="0" borderId="0"/>
    <xf numFmtId="0" fontId="7" fillId="0" borderId="0"/>
    <xf numFmtId="0" fontId="9" fillId="0" borderId="0">
      <alignment vertical="center"/>
    </xf>
    <xf numFmtId="0" fontId="1" fillId="0" borderId="0"/>
    <xf numFmtId="0" fontId="11" fillId="0" borderId="0"/>
    <xf numFmtId="0" fontId="9" fillId="0" borderId="0">
      <alignment vertical="center"/>
    </xf>
    <xf numFmtId="0" fontId="4" fillId="0" borderId="0"/>
    <xf numFmtId="0" fontId="9" fillId="0" borderId="0">
      <alignment vertical="center"/>
    </xf>
    <xf numFmtId="38" fontId="1" fillId="0" borderId="0" applyBorder="0" applyProtection="0">
      <alignment vertical="center"/>
    </xf>
    <xf numFmtId="0" fontId="11" fillId="0" borderId="0"/>
    <xf numFmtId="0" fontId="11" fillId="0" borderId="0">
      <alignment vertical="center"/>
    </xf>
  </cellStyleXfs>
  <cellXfs count="338">
    <xf numFmtId="0" fontId="0" fillId="0" borderId="0" xfId="0">
      <alignment vertical="center"/>
    </xf>
    <xf numFmtId="0" fontId="1" fillId="0" borderId="0" xfId="1">
      <alignment vertical="center"/>
    </xf>
    <xf numFmtId="0" fontId="3" fillId="0" borderId="0" xfId="1" applyFont="1" applyAlignment="1">
      <alignment horizontal="center" vertical="center"/>
    </xf>
    <xf numFmtId="0" fontId="3" fillId="0" borderId="0" xfId="1" applyFont="1" applyAlignment="1">
      <alignment horizontal="left" vertical="center"/>
    </xf>
    <xf numFmtId="0" fontId="3" fillId="0" borderId="0" xfId="1" applyFont="1" applyAlignment="1">
      <alignment horizontal="left" vertical="center" wrapText="1"/>
    </xf>
    <xf numFmtId="0" fontId="3" fillId="0" borderId="0" xfId="1" applyFont="1">
      <alignment vertical="center"/>
    </xf>
    <xf numFmtId="0" fontId="16" fillId="0" borderId="0" xfId="1" applyFont="1" applyAlignment="1">
      <alignment horizontal="left" vertical="center"/>
    </xf>
    <xf numFmtId="0" fontId="17" fillId="0" borderId="0" xfId="1" applyFont="1" applyAlignment="1">
      <alignment horizontal="right" vertical="center"/>
    </xf>
    <xf numFmtId="0" fontId="16" fillId="0" borderId="0" xfId="1" applyFont="1" applyAlignment="1">
      <alignment horizontal="center" vertical="center"/>
    </xf>
    <xf numFmtId="0" fontId="16" fillId="0" borderId="32" xfId="1" applyFont="1" applyBorder="1">
      <alignment vertical="center"/>
    </xf>
    <xf numFmtId="0" fontId="16" fillId="0" borderId="0" xfId="1" applyFont="1">
      <alignment vertical="center"/>
    </xf>
    <xf numFmtId="0" fontId="16" fillId="0" borderId="33" xfId="1" applyFont="1" applyBorder="1" applyAlignment="1">
      <alignment horizontal="center" vertical="center"/>
    </xf>
    <xf numFmtId="0" fontId="16" fillId="0" borderId="33" xfId="1" applyFont="1" applyBorder="1">
      <alignment vertical="center"/>
    </xf>
    <xf numFmtId="0" fontId="16" fillId="0" borderId="0" xfId="1" applyFont="1" applyAlignment="1">
      <alignment horizontal="right" vertical="center"/>
    </xf>
    <xf numFmtId="0" fontId="16" fillId="0" borderId="34" xfId="1" applyFont="1" applyBorder="1" applyAlignment="1">
      <alignment horizontal="center" vertical="center" wrapText="1"/>
    </xf>
    <xf numFmtId="0" fontId="16" fillId="0" borderId="35" xfId="1" applyFont="1" applyBorder="1" applyAlignment="1">
      <alignment horizontal="center" vertical="center" wrapText="1"/>
    </xf>
    <xf numFmtId="0" fontId="3" fillId="0" borderId="35" xfId="1" applyFont="1" applyBorder="1" applyAlignment="1">
      <alignment horizontal="center" vertical="center" wrapText="1"/>
    </xf>
    <xf numFmtId="0" fontId="1" fillId="0" borderId="35" xfId="1" applyBorder="1" applyAlignment="1">
      <alignment horizontal="center" vertical="center"/>
    </xf>
    <xf numFmtId="0" fontId="16" fillId="0" borderId="33" xfId="1" applyFont="1" applyBorder="1" applyAlignment="1">
      <alignment horizontal="center" vertical="center" wrapText="1"/>
    </xf>
    <xf numFmtId="0" fontId="16" fillId="0" borderId="38" xfId="1" applyFont="1" applyBorder="1" applyAlignment="1">
      <alignment horizontal="center" vertical="center" wrapText="1"/>
    </xf>
    <xf numFmtId="0" fontId="3" fillId="0" borderId="35" xfId="1" applyFont="1" applyBorder="1" applyAlignment="1">
      <alignment vertical="center" wrapText="1"/>
    </xf>
    <xf numFmtId="0" fontId="1" fillId="0" borderId="39" xfId="1" applyBorder="1">
      <alignment vertical="center"/>
    </xf>
    <xf numFmtId="0" fontId="3" fillId="0" borderId="40" xfId="1" applyFont="1" applyBorder="1">
      <alignment vertical="center"/>
    </xf>
    <xf numFmtId="0" fontId="16" fillId="0" borderId="41" xfId="1" applyFont="1" applyBorder="1" applyAlignment="1">
      <alignment horizontal="left" vertical="center" wrapText="1"/>
    </xf>
    <xf numFmtId="38" fontId="3" fillId="0" borderId="38" xfId="1" applyNumberFormat="1" applyFont="1" applyBorder="1">
      <alignment vertical="center"/>
    </xf>
    <xf numFmtId="0" fontId="3" fillId="0" borderId="42" xfId="1" applyFont="1" applyBorder="1" applyAlignment="1">
      <alignment horizontal="right" vertical="center" wrapText="1"/>
    </xf>
    <xf numFmtId="0" fontId="3" fillId="0" borderId="0" xfId="1" applyFont="1" applyAlignment="1">
      <alignment horizontal="center" vertical="center" wrapText="1"/>
    </xf>
    <xf numFmtId="178" fontId="3" fillId="0" borderId="41" xfId="1" applyNumberFormat="1" applyFont="1" applyBorder="1" applyAlignment="1">
      <alignment vertical="center" wrapText="1"/>
    </xf>
    <xf numFmtId="0" fontId="16" fillId="0" borderId="43" xfId="1" applyFont="1" applyBorder="1" applyAlignment="1">
      <alignment horizontal="center" vertical="center" wrapText="1"/>
    </xf>
    <xf numFmtId="0" fontId="16" fillId="0" borderId="35" xfId="1" applyFont="1" applyBorder="1" applyAlignment="1">
      <alignment vertical="center" wrapText="1"/>
    </xf>
    <xf numFmtId="179" fontId="3" fillId="0" borderId="40" xfId="1" applyNumberFormat="1" applyFont="1" applyBorder="1">
      <alignment vertical="center"/>
    </xf>
    <xf numFmtId="38" fontId="3" fillId="5" borderId="38" xfId="1" applyNumberFormat="1" applyFont="1" applyFill="1" applyBorder="1">
      <alignment vertical="center"/>
    </xf>
    <xf numFmtId="178" fontId="16" fillId="0" borderId="0" xfId="1" applyNumberFormat="1" applyFont="1" applyAlignment="1">
      <alignment horizontal="center" vertical="center" wrapText="1"/>
    </xf>
    <xf numFmtId="0" fontId="3" fillId="0" borderId="35" xfId="1" applyFont="1" applyBorder="1" applyAlignment="1">
      <alignment horizontal="center" vertical="center"/>
    </xf>
    <xf numFmtId="38" fontId="3" fillId="0" borderId="39" xfId="1" applyNumberFormat="1" applyFont="1" applyBorder="1">
      <alignment vertical="center"/>
    </xf>
    <xf numFmtId="178" fontId="3" fillId="0" borderId="41" xfId="1" applyNumberFormat="1" applyFont="1" applyBorder="1">
      <alignment vertical="center"/>
    </xf>
    <xf numFmtId="38" fontId="3" fillId="2" borderId="39" xfId="1" applyNumberFormat="1" applyFont="1" applyFill="1" applyBorder="1">
      <alignment vertical="center"/>
    </xf>
    <xf numFmtId="179" fontId="3" fillId="2" borderId="40" xfId="1" applyNumberFormat="1" applyFont="1" applyFill="1" applyBorder="1">
      <alignment vertical="center"/>
    </xf>
    <xf numFmtId="38" fontId="3" fillId="0" borderId="38" xfId="1" applyNumberFormat="1" applyFont="1" applyBorder="1" applyAlignment="1">
      <alignment vertical="center" shrinkToFit="1"/>
    </xf>
    <xf numFmtId="0" fontId="3" fillId="0" borderId="38" xfId="1" applyFont="1" applyBorder="1" applyAlignment="1">
      <alignment horizontal="center" vertical="center" wrapText="1"/>
    </xf>
    <xf numFmtId="0" fontId="16" fillId="0" borderId="0" xfId="1" applyFont="1" applyAlignment="1">
      <alignment horizontal="center" vertical="center" wrapText="1"/>
    </xf>
    <xf numFmtId="178" fontId="3" fillId="0" borderId="0" xfId="1" applyNumberFormat="1" applyFont="1" applyAlignment="1">
      <alignment vertical="center" wrapText="1"/>
    </xf>
    <xf numFmtId="0" fontId="3" fillId="0" borderId="39" xfId="1" applyFont="1" applyBorder="1">
      <alignment vertical="center"/>
    </xf>
    <xf numFmtId="38" fontId="3" fillId="0" borderId="44" xfId="1" applyNumberFormat="1" applyFont="1" applyBorder="1">
      <alignment vertical="center"/>
    </xf>
    <xf numFmtId="38" fontId="16" fillId="0" borderId="44" xfId="1" applyNumberFormat="1" applyFont="1" applyBorder="1">
      <alignment vertical="center"/>
    </xf>
    <xf numFmtId="38" fontId="3" fillId="0" borderId="43" xfId="1" applyNumberFormat="1" applyFont="1" applyBorder="1">
      <alignment vertical="center"/>
    </xf>
    <xf numFmtId="38" fontId="3" fillId="0" borderId="35" xfId="1" applyNumberFormat="1" applyFont="1" applyBorder="1">
      <alignment vertical="center"/>
    </xf>
    <xf numFmtId="38" fontId="3" fillId="0" borderId="35" xfId="10" applyFont="1" applyBorder="1" applyProtection="1">
      <alignment vertical="center"/>
    </xf>
    <xf numFmtId="38" fontId="3" fillId="5" borderId="35" xfId="1" applyNumberFormat="1" applyFont="1" applyFill="1" applyBorder="1">
      <alignment vertical="center"/>
    </xf>
    <xf numFmtId="0" fontId="3" fillId="0" borderId="46" xfId="1" applyFont="1" applyBorder="1" applyAlignment="1">
      <alignment horizontal="right" vertical="center" wrapText="1"/>
    </xf>
    <xf numFmtId="0" fontId="3" fillId="0" borderId="42" xfId="1" applyFont="1" applyBorder="1" applyAlignment="1">
      <alignment horizontal="left" vertical="center" wrapText="1"/>
    </xf>
    <xf numFmtId="0" fontId="3" fillId="0" borderId="47" xfId="1" applyFont="1" applyBorder="1" applyAlignment="1">
      <alignment horizontal="left" vertical="center" wrapText="1"/>
    </xf>
    <xf numFmtId="0" fontId="16" fillId="0" borderId="48" xfId="1" applyFont="1" applyBorder="1" applyAlignment="1">
      <alignment horizontal="center" vertical="center" wrapText="1"/>
    </xf>
    <xf numFmtId="0" fontId="3" fillId="0" borderId="49" xfId="1" applyFont="1" applyBorder="1" applyAlignment="1">
      <alignment horizontal="left" vertical="center" wrapText="1"/>
    </xf>
    <xf numFmtId="0" fontId="3" fillId="0" borderId="50" xfId="1" applyFont="1" applyBorder="1" applyAlignment="1">
      <alignment horizontal="left" vertical="center" wrapText="1"/>
    </xf>
    <xf numFmtId="0" fontId="3" fillId="0" borderId="51" xfId="1" applyFont="1" applyBorder="1" applyAlignment="1">
      <alignment horizontal="right" vertical="center" wrapText="1"/>
    </xf>
    <xf numFmtId="0" fontId="3" fillId="0" borderId="52" xfId="1" applyFont="1" applyBorder="1" applyAlignment="1">
      <alignment horizontal="left" vertical="center" wrapText="1"/>
    </xf>
    <xf numFmtId="0" fontId="3" fillId="0" borderId="53" xfId="1" applyFont="1" applyBorder="1" applyAlignment="1">
      <alignment horizontal="left" vertical="center" wrapText="1"/>
    </xf>
    <xf numFmtId="38" fontId="16" fillId="0" borderId="38" xfId="1" applyNumberFormat="1" applyFont="1" applyBorder="1">
      <alignment vertical="center"/>
    </xf>
    <xf numFmtId="0" fontId="16" fillId="0" borderId="38" xfId="1" applyFont="1" applyBorder="1" applyAlignment="1">
      <alignment horizontal="left" vertical="center" wrapText="1"/>
    </xf>
    <xf numFmtId="0" fontId="3" fillId="0" borderId="38" xfId="1" applyFont="1" applyBorder="1" applyAlignment="1">
      <alignment horizontal="left" vertical="center" wrapText="1"/>
    </xf>
    <xf numFmtId="178" fontId="3" fillId="0" borderId="39" xfId="1" applyNumberFormat="1" applyFont="1" applyBorder="1">
      <alignment vertical="center"/>
    </xf>
    <xf numFmtId="178" fontId="3" fillId="5" borderId="43" xfId="1" applyNumberFormat="1" applyFont="1" applyFill="1" applyBorder="1" applyAlignment="1">
      <alignment horizontal="right" vertical="center" wrapText="1"/>
    </xf>
    <xf numFmtId="38" fontId="3" fillId="0" borderId="0" xfId="1" applyNumberFormat="1" applyFont="1">
      <alignment vertical="center"/>
    </xf>
    <xf numFmtId="178" fontId="3" fillId="0" borderId="0" xfId="1" applyNumberFormat="1" applyFont="1" applyAlignment="1">
      <alignment horizontal="right" vertical="center" wrapText="1"/>
    </xf>
    <xf numFmtId="0" fontId="3" fillId="0" borderId="0" xfId="1" applyFont="1" applyAlignment="1">
      <alignment vertical="center" wrapText="1"/>
    </xf>
    <xf numFmtId="0" fontId="16" fillId="0" borderId="0" xfId="1" applyFont="1" applyAlignment="1">
      <alignment horizontal="left" vertical="top" wrapText="1"/>
    </xf>
    <xf numFmtId="0" fontId="8" fillId="0" borderId="0" xfId="11" applyFont="1" applyAlignment="1">
      <alignment vertical="center"/>
    </xf>
    <xf numFmtId="0" fontId="21" fillId="0" borderId="0" xfId="11" applyFont="1" applyAlignment="1">
      <alignment vertical="center"/>
    </xf>
    <xf numFmtId="0" fontId="13" fillId="0" borderId="0" xfId="11" applyFont="1" applyAlignment="1">
      <alignment vertical="center"/>
    </xf>
    <xf numFmtId="0" fontId="8" fillId="0" borderId="0" xfId="11" applyFont="1" applyAlignment="1">
      <alignment horizontal="center" vertical="center"/>
    </xf>
    <xf numFmtId="0" fontId="23" fillId="0" borderId="0" xfId="11" applyFont="1" applyAlignment="1">
      <alignment vertical="center"/>
    </xf>
    <xf numFmtId="49" fontId="8" fillId="0" borderId="55" xfId="11" applyNumberFormat="1" applyFont="1" applyBorder="1" applyAlignment="1">
      <alignment horizontal="center" vertical="center"/>
    </xf>
    <xf numFmtId="49" fontId="8" fillId="0" borderId="3" xfId="11" applyNumberFormat="1" applyFont="1" applyBorder="1" applyAlignment="1">
      <alignment horizontal="center" vertical="center"/>
    </xf>
    <xf numFmtId="0" fontId="8" fillId="0" borderId="3" xfId="11" applyFont="1" applyBorder="1" applyAlignment="1">
      <alignment vertical="center"/>
    </xf>
    <xf numFmtId="0" fontId="8" fillId="0" borderId="2" xfId="11" applyFont="1" applyBorder="1" applyAlignment="1">
      <alignment horizontal="center" vertical="center"/>
    </xf>
    <xf numFmtId="0" fontId="8" fillId="0" borderId="4" xfId="11" applyFont="1" applyBorder="1" applyAlignment="1">
      <alignment horizontal="center" vertical="center"/>
    </xf>
    <xf numFmtId="0" fontId="8" fillId="0" borderId="4" xfId="11" applyFont="1" applyBorder="1" applyAlignment="1">
      <alignment horizontal="left" vertical="center" wrapText="1"/>
    </xf>
    <xf numFmtId="49" fontId="8" fillId="0" borderId="2" xfId="11" applyNumberFormat="1" applyFont="1" applyBorder="1" applyAlignment="1">
      <alignment horizontal="center" vertical="center"/>
    </xf>
    <xf numFmtId="0" fontId="8" fillId="0" borderId="2" xfId="11" applyFont="1" applyBorder="1" applyAlignment="1">
      <alignment vertical="center"/>
    </xf>
    <xf numFmtId="177" fontId="23" fillId="0" borderId="0" xfId="11" applyNumberFormat="1" applyFont="1" applyAlignment="1">
      <alignment vertical="center"/>
    </xf>
    <xf numFmtId="0" fontId="8" fillId="4" borderId="4" xfId="11" applyFont="1" applyFill="1" applyBorder="1" applyAlignment="1">
      <alignment horizontal="left" vertical="center" wrapText="1"/>
    </xf>
    <xf numFmtId="0" fontId="8" fillId="0" borderId="3" xfId="11" applyFont="1" applyBorder="1" applyAlignment="1">
      <alignment vertical="center" wrapText="1"/>
    </xf>
    <xf numFmtId="49" fontId="8" fillId="0" borderId="8" xfId="11" applyNumberFormat="1" applyFont="1" applyBorder="1" applyAlignment="1">
      <alignment horizontal="center" vertical="center"/>
    </xf>
    <xf numFmtId="49" fontId="8" fillId="0" borderId="9" xfId="11" applyNumberFormat="1" applyFont="1" applyBorder="1" applyAlignment="1">
      <alignment horizontal="center" vertical="center"/>
    </xf>
    <xf numFmtId="0" fontId="8" fillId="0" borderId="9" xfId="11" applyFont="1" applyBorder="1" applyAlignment="1">
      <alignment vertical="center"/>
    </xf>
    <xf numFmtId="0" fontId="8" fillId="0" borderId="8" xfId="11" applyFont="1" applyBorder="1" applyAlignment="1">
      <alignment vertical="center"/>
    </xf>
    <xf numFmtId="0" fontId="8" fillId="0" borderId="29" xfId="11" applyFont="1" applyBorder="1" applyAlignment="1">
      <alignment horizontal="center" vertical="center"/>
    </xf>
    <xf numFmtId="177" fontId="8" fillId="2" borderId="16" xfId="11" applyNumberFormat="1" applyFont="1" applyFill="1" applyBorder="1" applyAlignment="1">
      <alignment vertical="center"/>
    </xf>
    <xf numFmtId="0" fontId="8" fillId="0" borderId="16" xfId="11" applyFont="1" applyBorder="1" applyAlignment="1">
      <alignment horizontal="left" vertical="center" wrapText="1"/>
    </xf>
    <xf numFmtId="49" fontId="8" fillId="0" borderId="31" xfId="11" applyNumberFormat="1" applyFont="1" applyBorder="1" applyAlignment="1">
      <alignment horizontal="center" vertical="center"/>
    </xf>
    <xf numFmtId="49" fontId="8" fillId="0" borderId="58" xfId="11" applyNumberFormat="1" applyFont="1" applyBorder="1" applyAlignment="1">
      <alignment horizontal="center" vertical="center"/>
    </xf>
    <xf numFmtId="0" fontId="8" fillId="0" borderId="58" xfId="11" applyFont="1" applyBorder="1" applyAlignment="1">
      <alignment vertical="center"/>
    </xf>
    <xf numFmtId="177" fontId="8" fillId="2" borderId="54" xfId="11" applyNumberFormat="1" applyFont="1" applyFill="1" applyBorder="1" applyAlignment="1">
      <alignment vertical="center"/>
    </xf>
    <xf numFmtId="0" fontId="8" fillId="0" borderId="54" xfId="11" applyFont="1" applyBorder="1" applyAlignment="1">
      <alignment horizontal="left" vertical="center" wrapText="1"/>
    </xf>
    <xf numFmtId="49" fontId="8" fillId="0" borderId="19" xfId="11" applyNumberFormat="1" applyFont="1" applyBorder="1" applyAlignment="1">
      <alignment horizontal="center" vertical="center"/>
    </xf>
    <xf numFmtId="0" fontId="8" fillId="0" borderId="19" xfId="11" applyFont="1" applyBorder="1" applyAlignment="1">
      <alignment vertical="center"/>
    </xf>
    <xf numFmtId="0" fontId="8" fillId="0" borderId="30" xfId="11" applyFont="1" applyBorder="1" applyAlignment="1">
      <alignment horizontal="center" vertical="center"/>
    </xf>
    <xf numFmtId="180" fontId="8" fillId="0" borderId="23" xfId="11" applyNumberFormat="1" applyFont="1" applyBorder="1" applyAlignment="1">
      <alignment vertical="center"/>
    </xf>
    <xf numFmtId="0" fontId="8" fillId="0" borderId="23" xfId="11" applyFont="1" applyBorder="1" applyAlignment="1">
      <alignment horizontal="left" vertical="center" wrapText="1"/>
    </xf>
    <xf numFmtId="0" fontId="8" fillId="0" borderId="19" xfId="11" applyFont="1" applyBorder="1" applyAlignment="1">
      <alignment horizontal="center" vertical="center"/>
    </xf>
    <xf numFmtId="177" fontId="8" fillId="0" borderId="23" xfId="11" applyNumberFormat="1" applyFont="1" applyBorder="1" applyAlignment="1">
      <alignment vertical="center"/>
    </xf>
    <xf numFmtId="0" fontId="8" fillId="0" borderId="3" xfId="11" applyFont="1" applyBorder="1" applyAlignment="1">
      <alignment horizontal="center" vertical="center"/>
    </xf>
    <xf numFmtId="49" fontId="23" fillId="0" borderId="0" xfId="11" applyNumberFormat="1" applyFont="1" applyAlignment="1">
      <alignment horizontal="center" vertical="center"/>
    </xf>
    <xf numFmtId="0" fontId="23" fillId="0" borderId="0" xfId="11" applyFont="1" applyAlignment="1">
      <alignment horizontal="center" vertical="center"/>
    </xf>
    <xf numFmtId="0" fontId="23" fillId="0" borderId="0" xfId="11" applyFont="1" applyAlignment="1">
      <alignment horizontal="center" vertical="center" wrapText="1"/>
    </xf>
    <xf numFmtId="49" fontId="8" fillId="0" borderId="7" xfId="11" applyNumberFormat="1" applyFont="1" applyBorder="1" applyAlignment="1">
      <alignment horizontal="center" vertical="center"/>
    </xf>
    <xf numFmtId="49" fontId="8" fillId="0" borderId="0" xfId="11" applyNumberFormat="1" applyFont="1" applyAlignment="1">
      <alignment horizontal="center" vertical="center"/>
    </xf>
    <xf numFmtId="0" fontId="8" fillId="0" borderId="7" xfId="11" applyFont="1" applyBorder="1" applyAlignment="1">
      <alignment vertical="center"/>
    </xf>
    <xf numFmtId="177" fontId="8" fillId="2" borderId="6" xfId="11" applyNumberFormat="1" applyFont="1" applyFill="1" applyBorder="1" applyAlignment="1">
      <alignment vertical="center"/>
    </xf>
    <xf numFmtId="177" fontId="8" fillId="2" borderId="4" xfId="11" applyNumberFormat="1" applyFont="1" applyFill="1" applyBorder="1" applyAlignment="1">
      <alignment vertical="center"/>
    </xf>
    <xf numFmtId="38" fontId="8" fillId="2" borderId="4" xfId="11" applyNumberFormat="1" applyFont="1" applyFill="1" applyBorder="1" applyAlignment="1">
      <alignment vertical="center" wrapText="1"/>
    </xf>
    <xf numFmtId="178" fontId="14" fillId="0" borderId="41" xfId="1" applyNumberFormat="1" applyFont="1" applyBorder="1" applyAlignment="1">
      <alignment vertical="center" wrapText="1"/>
    </xf>
    <xf numFmtId="178" fontId="14" fillId="0" borderId="38" xfId="1" applyNumberFormat="1" applyFont="1" applyBorder="1" applyAlignment="1">
      <alignment vertical="center" wrapText="1"/>
    </xf>
    <xf numFmtId="38" fontId="25" fillId="0" borderId="38" xfId="1" applyNumberFormat="1" applyFont="1" applyBorder="1">
      <alignment vertical="center"/>
    </xf>
    <xf numFmtId="38" fontId="3" fillId="0" borderId="35" xfId="10" applyFont="1" applyBorder="1" applyAlignment="1" applyProtection="1">
      <alignment vertical="center" wrapText="1"/>
    </xf>
    <xf numFmtId="38" fontId="3" fillId="0" borderId="35" xfId="1" applyNumberFormat="1" applyFont="1" applyBorder="1" applyAlignment="1">
      <alignment vertical="center" wrapText="1"/>
    </xf>
    <xf numFmtId="0" fontId="20" fillId="0" borderId="41" xfId="1" applyFont="1" applyBorder="1" applyAlignment="1">
      <alignment horizontal="left" vertical="center" wrapText="1"/>
    </xf>
    <xf numFmtId="178" fontId="20" fillId="0" borderId="0" xfId="1" applyNumberFormat="1" applyFont="1" applyAlignment="1">
      <alignment horizontal="center" vertical="center" wrapText="1"/>
    </xf>
    <xf numFmtId="38" fontId="15" fillId="0" borderId="38" xfId="1" applyNumberFormat="1" applyFont="1" applyBorder="1">
      <alignment vertical="center"/>
    </xf>
    <xf numFmtId="38" fontId="15" fillId="0" borderId="38" xfId="1" applyNumberFormat="1" applyFont="1" applyBorder="1" applyAlignment="1">
      <alignment vertical="center" shrinkToFit="1"/>
    </xf>
    <xf numFmtId="0" fontId="16" fillId="0" borderId="70" xfId="1" applyFont="1" applyBorder="1" applyAlignment="1">
      <alignment horizontal="center" vertical="center" wrapText="1"/>
    </xf>
    <xf numFmtId="177" fontId="8" fillId="2" borderId="59" xfId="11" applyNumberFormat="1" applyFont="1" applyFill="1" applyBorder="1" applyAlignment="1">
      <alignment vertical="center"/>
    </xf>
    <xf numFmtId="38" fontId="8" fillId="2" borderId="59" xfId="11" applyNumberFormat="1" applyFont="1" applyFill="1" applyBorder="1" applyAlignment="1">
      <alignment vertical="center" wrapText="1"/>
    </xf>
    <xf numFmtId="0" fontId="8" fillId="4" borderId="59" xfId="11" applyFont="1" applyFill="1" applyBorder="1" applyAlignment="1">
      <alignment horizontal="left" vertical="center" wrapText="1"/>
    </xf>
    <xf numFmtId="177" fontId="8" fillId="4" borderId="59" xfId="11" applyNumberFormat="1" applyFont="1" applyFill="1" applyBorder="1" applyAlignment="1">
      <alignment vertical="center" wrapText="1"/>
    </xf>
    <xf numFmtId="0" fontId="8" fillId="0" borderId="59" xfId="11" applyFont="1" applyBorder="1" applyAlignment="1">
      <alignment horizontal="left" vertical="center" wrapText="1"/>
    </xf>
    <xf numFmtId="0" fontId="8" fillId="0" borderId="71" xfId="11" applyFont="1" applyBorder="1" applyAlignment="1">
      <alignment horizontal="center" vertical="center"/>
    </xf>
    <xf numFmtId="177" fontId="8" fillId="2" borderId="71" xfId="11" applyNumberFormat="1" applyFont="1" applyFill="1" applyBorder="1" applyAlignment="1">
      <alignment vertical="center"/>
    </xf>
    <xf numFmtId="0" fontId="8" fillId="0" borderId="71" xfId="11" applyFont="1" applyBorder="1" applyAlignment="1">
      <alignment horizontal="left" vertical="center" wrapText="1"/>
    </xf>
    <xf numFmtId="180" fontId="8" fillId="0" borderId="59" xfId="11" applyNumberFormat="1" applyFont="1" applyBorder="1" applyAlignment="1">
      <alignment vertical="center"/>
    </xf>
    <xf numFmtId="177" fontId="8" fillId="0" borderId="59" xfId="11" applyNumberFormat="1" applyFont="1" applyBorder="1" applyAlignment="1">
      <alignment vertical="center"/>
    </xf>
    <xf numFmtId="9" fontId="8" fillId="0" borderId="59" xfId="11" applyNumberFormat="1" applyFont="1" applyBorder="1" applyAlignment="1">
      <alignment horizontal="left" vertical="center" wrapText="1"/>
    </xf>
    <xf numFmtId="0" fontId="8" fillId="0" borderId="0" xfId="1" applyFont="1">
      <alignment vertical="center"/>
    </xf>
    <xf numFmtId="0" fontId="31" fillId="0" borderId="0" xfId="8" applyFont="1" applyAlignment="1">
      <alignment horizontal="right" vertical="center"/>
    </xf>
    <xf numFmtId="0" fontId="28" fillId="0" borderId="75" xfId="8" applyFont="1" applyBorder="1" applyAlignment="1">
      <alignment horizontal="center" vertical="center"/>
    </xf>
    <xf numFmtId="0" fontId="26" fillId="0" borderId="24" xfId="1" applyFont="1" applyBorder="1" applyAlignment="1">
      <alignment horizontal="center" vertical="center" shrinkToFit="1"/>
    </xf>
    <xf numFmtId="0" fontId="26" fillId="0" borderId="25" xfId="1" applyFont="1" applyBorder="1" applyAlignment="1">
      <alignment horizontal="center" vertical="center" shrinkToFit="1"/>
    </xf>
    <xf numFmtId="49" fontId="27" fillId="0" borderId="73" xfId="1" applyNumberFormat="1" applyFont="1" applyBorder="1">
      <alignment vertical="center"/>
    </xf>
    <xf numFmtId="49" fontId="3" fillId="0" borderId="61" xfId="1" applyNumberFormat="1" applyFont="1" applyBorder="1" applyAlignment="1">
      <alignment horizontal="center" vertical="center"/>
    </xf>
    <xf numFmtId="49" fontId="3" fillId="0" borderId="61" xfId="1" applyNumberFormat="1" applyFont="1" applyBorder="1" applyAlignment="1">
      <alignment horizontal="center" vertical="center" shrinkToFit="1"/>
    </xf>
    <xf numFmtId="0" fontId="3" fillId="0" borderId="57" xfId="1" applyFont="1" applyBorder="1" applyAlignment="1">
      <alignment horizontal="center" vertical="center" shrinkToFit="1"/>
    </xf>
    <xf numFmtId="0" fontId="3" fillId="0" borderId="64" xfId="1" applyFont="1" applyBorder="1" applyAlignment="1">
      <alignment horizontal="center" vertical="center" shrinkToFit="1"/>
    </xf>
    <xf numFmtId="0" fontId="3" fillId="0" borderId="61" xfId="1" applyFont="1" applyBorder="1" applyAlignment="1">
      <alignment horizontal="center" vertical="center" shrinkToFit="1"/>
    </xf>
    <xf numFmtId="0" fontId="3" fillId="0" borderId="61" xfId="1" applyFont="1" applyBorder="1" applyAlignment="1">
      <alignment horizontal="right" vertical="center" shrinkToFit="1"/>
    </xf>
    <xf numFmtId="0" fontId="26" fillId="0" borderId="68" xfId="5" applyFont="1" applyBorder="1" applyAlignment="1">
      <alignment horizontal="center" vertical="center"/>
    </xf>
    <xf numFmtId="0" fontId="26" fillId="0" borderId="61" xfId="5" applyFont="1" applyBorder="1" applyAlignment="1">
      <alignment horizontal="center" vertical="center"/>
    </xf>
    <xf numFmtId="0" fontId="26" fillId="0" borderId="61" xfId="5" applyFont="1" applyBorder="1" applyAlignment="1">
      <alignment vertical="center" shrinkToFit="1"/>
    </xf>
    <xf numFmtId="0" fontId="26" fillId="0" borderId="57" xfId="4" applyFont="1" applyBorder="1" applyAlignment="1">
      <alignment horizontal="center" vertical="center"/>
    </xf>
    <xf numFmtId="0" fontId="26" fillId="0" borderId="71" xfId="1" applyFont="1" applyBorder="1" applyAlignment="1">
      <alignment horizontal="center" vertical="center"/>
    </xf>
    <xf numFmtId="0" fontId="26" fillId="0" borderId="0" xfId="1" applyFont="1" applyAlignment="1">
      <alignment horizontal="left" vertical="center"/>
    </xf>
    <xf numFmtId="0" fontId="26" fillId="0" borderId="55" xfId="1" applyFont="1" applyBorder="1" applyAlignment="1">
      <alignment horizontal="left" vertical="center"/>
    </xf>
    <xf numFmtId="38" fontId="26" fillId="0" borderId="54" xfId="1" applyNumberFormat="1" applyFont="1" applyBorder="1" applyAlignment="1">
      <alignment horizontal="right" vertical="center"/>
    </xf>
    <xf numFmtId="38" fontId="26" fillId="0" borderId="60" xfId="1" applyNumberFormat="1" applyFont="1" applyBorder="1" applyAlignment="1">
      <alignment horizontal="right" vertical="center"/>
    </xf>
    <xf numFmtId="0" fontId="3" fillId="0" borderId="0" xfId="3" applyFont="1" applyAlignment="1">
      <alignment vertical="center"/>
    </xf>
    <xf numFmtId="0" fontId="26" fillId="0" borderId="17" xfId="5" applyFont="1" applyBorder="1" applyAlignment="1">
      <alignment horizontal="center" vertical="center"/>
    </xf>
    <xf numFmtId="0" fontId="26" fillId="0" borderId="5" xfId="5" quotePrefix="1" applyFont="1" applyBorder="1" applyAlignment="1">
      <alignment horizontal="center" vertical="center"/>
    </xf>
    <xf numFmtId="0" fontId="26" fillId="0" borderId="3" xfId="5" applyFont="1" applyBorder="1" applyAlignment="1">
      <alignment horizontal="center" vertical="center"/>
    </xf>
    <xf numFmtId="0" fontId="26" fillId="0" borderId="3" xfId="5" applyFont="1" applyBorder="1" applyAlignment="1">
      <alignment vertical="center" shrinkToFit="1"/>
    </xf>
    <xf numFmtId="0" fontId="26" fillId="0" borderId="4" xfId="1" applyFont="1" applyBorder="1" applyAlignment="1">
      <alignment horizontal="center" vertical="center"/>
    </xf>
    <xf numFmtId="38" fontId="26" fillId="0" borderId="63" xfId="2" applyNumberFormat="1" applyFont="1" applyBorder="1" applyAlignment="1">
      <alignment vertical="center"/>
    </xf>
    <xf numFmtId="38" fontId="26" fillId="0" borderId="54" xfId="2" applyNumberFormat="1" applyFont="1" applyBorder="1" applyAlignment="1">
      <alignment vertical="center"/>
    </xf>
    <xf numFmtId="38" fontId="26" fillId="0" borderId="55" xfId="2" applyNumberFormat="1" applyFont="1" applyBorder="1" applyAlignment="1">
      <alignment vertical="center"/>
    </xf>
    <xf numFmtId="38" fontId="32" fillId="0" borderId="4" xfId="1" applyNumberFormat="1" applyFont="1" applyBorder="1" applyAlignment="1">
      <alignment vertical="center" wrapText="1"/>
    </xf>
    <xf numFmtId="38" fontId="26" fillId="0" borderId="54" xfId="2" applyNumberFormat="1" applyFont="1" applyBorder="1" applyAlignment="1">
      <alignment horizontal="right" vertical="center"/>
    </xf>
    <xf numFmtId="38" fontId="32" fillId="0" borderId="63" xfId="2" applyNumberFormat="1" applyFont="1" applyBorder="1" applyAlignment="1">
      <alignment vertical="center"/>
    </xf>
    <xf numFmtId="38" fontId="26" fillId="0" borderId="55" xfId="2" applyNumberFormat="1" applyFont="1" applyBorder="1" applyAlignment="1">
      <alignment horizontal="right" vertical="center"/>
    </xf>
    <xf numFmtId="0" fontId="26" fillId="0" borderId="5" xfId="5" applyFont="1" applyBorder="1" applyAlignment="1">
      <alignment horizontal="center" vertical="center"/>
    </xf>
    <xf numFmtId="0" fontId="26" fillId="0" borderId="2" xfId="4" applyFont="1" applyBorder="1" applyAlignment="1">
      <alignment horizontal="center" vertical="center"/>
    </xf>
    <xf numFmtId="0" fontId="26" fillId="0" borderId="3" xfId="1" applyFont="1" applyBorder="1" applyAlignment="1">
      <alignment horizontal="left" vertical="center" wrapText="1"/>
    </xf>
    <xf numFmtId="0" fontId="32" fillId="0" borderId="3" xfId="1" applyFont="1" applyBorder="1" applyAlignment="1">
      <alignment horizontal="left" vertical="center" wrapText="1"/>
    </xf>
    <xf numFmtId="0" fontId="26" fillId="0" borderId="59" xfId="1" applyFont="1" applyBorder="1" applyAlignment="1">
      <alignment horizontal="right" vertical="center" wrapText="1"/>
    </xf>
    <xf numFmtId="0" fontId="26" fillId="0" borderId="71" xfId="5" applyFont="1" applyBorder="1" applyAlignment="1">
      <alignment horizontal="center" vertical="center"/>
    </xf>
    <xf numFmtId="0" fontId="26" fillId="0" borderId="55" xfId="5" applyFont="1" applyBorder="1" applyAlignment="1">
      <alignment horizontal="center" vertical="center"/>
    </xf>
    <xf numFmtId="38" fontId="26" fillId="0" borderId="4" xfId="1" applyNumberFormat="1" applyFont="1" applyBorder="1" applyAlignment="1">
      <alignment vertical="center" wrapText="1"/>
    </xf>
    <xf numFmtId="38" fontId="32" fillId="0" borderId="54" xfId="2" applyNumberFormat="1" applyFont="1" applyBorder="1" applyAlignment="1">
      <alignment vertical="center"/>
    </xf>
    <xf numFmtId="0" fontId="26" fillId="0" borderId="2" xfId="5" applyFont="1" applyBorder="1" applyAlignment="1">
      <alignment horizontal="center" vertical="center"/>
    </xf>
    <xf numFmtId="0" fontId="26" fillId="0" borderId="3" xfId="5" applyFont="1" applyBorder="1" applyAlignment="1">
      <alignment vertical="center" wrapText="1"/>
    </xf>
    <xf numFmtId="0" fontId="26" fillId="0" borderId="0" xfId="5" applyFont="1" applyAlignment="1">
      <alignment horizontal="center" vertical="center"/>
    </xf>
    <xf numFmtId="0" fontId="26" fillId="0" borderId="3" xfId="5" quotePrefix="1" applyFont="1" applyBorder="1" applyAlignment="1">
      <alignment horizontal="center" vertical="center"/>
    </xf>
    <xf numFmtId="0" fontId="26" fillId="0" borderId="55" xfId="4" applyFont="1" applyBorder="1" applyAlignment="1">
      <alignment horizontal="center" vertical="center"/>
    </xf>
    <xf numFmtId="0" fontId="26" fillId="0" borderId="3" xfId="5" applyFont="1" applyBorder="1" applyAlignment="1">
      <alignment horizontal="left" vertical="center" shrinkToFit="1"/>
    </xf>
    <xf numFmtId="0" fontId="26" fillId="0" borderId="60" xfId="4" applyFont="1" applyBorder="1" applyAlignment="1">
      <alignment horizontal="center" vertical="center"/>
    </xf>
    <xf numFmtId="0" fontId="26" fillId="0" borderId="27" xfId="5" applyFont="1" applyBorder="1" applyAlignment="1">
      <alignment horizontal="center" vertical="center"/>
    </xf>
    <xf numFmtId="0" fontId="26" fillId="0" borderId="5" xfId="5" applyFont="1" applyBorder="1" applyAlignment="1">
      <alignment vertical="center" shrinkToFit="1"/>
    </xf>
    <xf numFmtId="38" fontId="26" fillId="0" borderId="59" xfId="1" applyNumberFormat="1" applyFont="1" applyBorder="1" applyAlignment="1">
      <alignment horizontal="right" vertical="center" wrapText="1"/>
    </xf>
    <xf numFmtId="0" fontId="26" fillId="0" borderId="1" xfId="1" applyFont="1" applyBorder="1" applyAlignment="1">
      <alignment horizontal="left" vertical="center" wrapText="1"/>
    </xf>
    <xf numFmtId="38" fontId="26" fillId="0" borderId="59" xfId="2" applyNumberFormat="1" applyFont="1" applyBorder="1" applyAlignment="1">
      <alignment vertical="center"/>
    </xf>
    <xf numFmtId="38" fontId="26" fillId="0" borderId="2" xfId="2" applyNumberFormat="1" applyFont="1" applyBorder="1" applyAlignment="1">
      <alignment vertical="center"/>
    </xf>
    <xf numFmtId="38" fontId="26" fillId="0" borderId="59" xfId="2" applyNumberFormat="1" applyFont="1" applyBorder="1" applyAlignment="1">
      <alignment horizontal="right" vertical="center"/>
    </xf>
    <xf numFmtId="0" fontId="26" fillId="0" borderId="5" xfId="1" applyFont="1" applyBorder="1" applyAlignment="1">
      <alignment horizontal="left" vertical="center"/>
    </xf>
    <xf numFmtId="0" fontId="32" fillId="0" borderId="5" xfId="1" applyFont="1" applyBorder="1" applyAlignment="1">
      <alignment horizontal="left" vertical="center"/>
    </xf>
    <xf numFmtId="0" fontId="26" fillId="0" borderId="55" xfId="7" applyFont="1" applyBorder="1" applyAlignment="1">
      <alignment horizontal="center" vertical="center"/>
    </xf>
    <xf numFmtId="0" fontId="26" fillId="0" borderId="64" xfId="5" applyFont="1" applyBorder="1" applyAlignment="1">
      <alignment horizontal="center" vertical="center"/>
    </xf>
    <xf numFmtId="0" fontId="3" fillId="0" borderId="0" xfId="3" applyFont="1" applyAlignment="1">
      <alignment horizontal="center" vertical="center"/>
    </xf>
    <xf numFmtId="177" fontId="26" fillId="0" borderId="66" xfId="1" applyNumberFormat="1" applyFont="1" applyBorder="1" applyAlignment="1">
      <alignment horizontal="left" vertical="center" wrapText="1"/>
    </xf>
    <xf numFmtId="0" fontId="26" fillId="0" borderId="66" xfId="1" applyFont="1" applyBorder="1" applyAlignment="1">
      <alignment horizontal="left" vertical="center" wrapText="1"/>
    </xf>
    <xf numFmtId="0" fontId="26" fillId="0" borderId="18" xfId="5" applyFont="1" applyBorder="1" applyAlignment="1">
      <alignment horizontal="center" vertical="center"/>
    </xf>
    <xf numFmtId="38" fontId="32" fillId="0" borderId="59" xfId="2" applyNumberFormat="1" applyFont="1" applyBorder="1" applyAlignment="1">
      <alignment vertical="center"/>
    </xf>
    <xf numFmtId="0" fontId="26" fillId="0" borderId="2" xfId="7" applyFont="1" applyBorder="1" applyAlignment="1">
      <alignment horizontal="center" vertical="center"/>
    </xf>
    <xf numFmtId="0" fontId="26" fillId="0" borderId="3" xfId="1" applyFont="1" applyBorder="1" applyAlignment="1">
      <alignment horizontal="left" vertical="center"/>
    </xf>
    <xf numFmtId="38" fontId="26" fillId="0" borderId="3" xfId="2" applyNumberFormat="1" applyFont="1" applyBorder="1" applyAlignment="1">
      <alignment vertical="center"/>
    </xf>
    <xf numFmtId="0" fontId="32" fillId="0" borderId="3" xfId="1" applyFont="1" applyBorder="1" applyAlignment="1">
      <alignment horizontal="left" vertical="center"/>
    </xf>
    <xf numFmtId="38" fontId="32" fillId="0" borderId="3" xfId="2" applyNumberFormat="1" applyFont="1" applyBorder="1" applyAlignment="1">
      <alignment vertical="center"/>
    </xf>
    <xf numFmtId="177" fontId="26" fillId="0" borderId="1" xfId="1" applyNumberFormat="1" applyFont="1" applyBorder="1" applyAlignment="1">
      <alignment horizontal="left" vertical="center" wrapText="1"/>
    </xf>
    <xf numFmtId="49" fontId="26" fillId="0" borderId="27" xfId="1" applyNumberFormat="1" applyFont="1" applyBorder="1">
      <alignment vertical="center"/>
    </xf>
    <xf numFmtId="49" fontId="26" fillId="0" borderId="3" xfId="1" applyNumberFormat="1" applyFont="1" applyBorder="1" applyAlignment="1">
      <alignment horizontal="center" vertical="center"/>
    </xf>
    <xf numFmtId="49" fontId="26" fillId="0" borderId="61" xfId="1" applyNumberFormat="1" applyFont="1" applyBorder="1" applyAlignment="1">
      <alignment horizontal="center" vertical="center"/>
    </xf>
    <xf numFmtId="49" fontId="26" fillId="0" borderId="61" xfId="1" applyNumberFormat="1" applyFont="1" applyBorder="1" applyAlignment="1">
      <alignment horizontal="center" vertical="center" shrinkToFit="1"/>
    </xf>
    <xf numFmtId="0" fontId="26" fillId="0" borderId="2" xfId="1" applyFont="1" applyBorder="1" applyAlignment="1">
      <alignment horizontal="center" vertical="center" shrinkToFit="1"/>
    </xf>
    <xf numFmtId="0" fontId="26" fillId="0" borderId="64" xfId="1" applyFont="1" applyBorder="1" applyAlignment="1">
      <alignment horizontal="center" vertical="center" shrinkToFit="1"/>
    </xf>
    <xf numFmtId="0" fontId="26" fillId="0" borderId="61" xfId="1" applyFont="1" applyBorder="1" applyAlignment="1">
      <alignment horizontal="center" vertical="center" shrinkToFit="1"/>
    </xf>
    <xf numFmtId="0" fontId="32" fillId="0" borderId="3" xfId="1" applyFont="1" applyBorder="1" applyAlignment="1">
      <alignment horizontal="center" vertical="center" shrinkToFit="1"/>
    </xf>
    <xf numFmtId="0" fontId="26" fillId="0" borderId="59" xfId="1" applyFont="1" applyBorder="1" applyAlignment="1">
      <alignment horizontal="right" vertical="center" shrinkToFit="1"/>
    </xf>
    <xf numFmtId="0" fontId="26" fillId="0" borderId="2" xfId="1" applyFont="1" applyBorder="1" applyAlignment="1">
      <alignment horizontal="right" vertical="center" shrinkToFit="1"/>
    </xf>
    <xf numFmtId="0" fontId="32" fillId="0" borderId="4" xfId="1" applyFont="1" applyBorder="1" applyAlignment="1">
      <alignment horizontal="center" vertical="center" shrinkToFit="1"/>
    </xf>
    <xf numFmtId="0" fontId="26" fillId="0" borderId="61" xfId="1" applyFont="1" applyBorder="1" applyAlignment="1">
      <alignment horizontal="left" vertical="center" wrapText="1"/>
    </xf>
    <xf numFmtId="0" fontId="32" fillId="0" borderId="61" xfId="1" applyFont="1" applyBorder="1" applyAlignment="1">
      <alignment horizontal="left" vertical="center" wrapText="1"/>
    </xf>
    <xf numFmtId="38" fontId="26" fillId="0" borderId="56" xfId="1" applyNumberFormat="1" applyFont="1" applyBorder="1" applyAlignment="1">
      <alignment horizontal="right" vertical="center" wrapText="1"/>
    </xf>
    <xf numFmtId="49" fontId="26" fillId="0" borderId="28" xfId="1" applyNumberFormat="1" applyFont="1" applyBorder="1" applyAlignment="1">
      <alignment horizontal="center" vertical="center"/>
    </xf>
    <xf numFmtId="176" fontId="26" fillId="0" borderId="15" xfId="1" applyNumberFormat="1" applyFont="1" applyBorder="1" applyAlignment="1">
      <alignment horizontal="center" vertical="center"/>
    </xf>
    <xf numFmtId="49" fontId="26" fillId="0" borderId="15" xfId="1" applyNumberFormat="1" applyFont="1" applyBorder="1" applyAlignment="1">
      <alignment horizontal="center" vertical="center"/>
    </xf>
    <xf numFmtId="49" fontId="26" fillId="0" borderId="15" xfId="1" applyNumberFormat="1" applyFont="1" applyBorder="1" applyAlignment="1">
      <alignment horizontal="left" vertical="center" shrinkToFit="1"/>
    </xf>
    <xf numFmtId="0" fontId="26" fillId="0" borderId="20" xfId="1" applyFont="1" applyBorder="1" applyAlignment="1">
      <alignment horizontal="left" vertical="center" wrapText="1"/>
    </xf>
    <xf numFmtId="3" fontId="26" fillId="0" borderId="22" xfId="2" applyNumberFormat="1" applyFont="1" applyBorder="1" applyAlignment="1">
      <alignment vertical="center"/>
    </xf>
    <xf numFmtId="0" fontId="26" fillId="0" borderId="22" xfId="1" applyFont="1" applyBorder="1" applyAlignment="1">
      <alignment horizontal="left" vertical="center" wrapText="1"/>
    </xf>
    <xf numFmtId="3" fontId="26" fillId="0" borderId="14" xfId="2" applyNumberFormat="1" applyFont="1" applyBorder="1" applyAlignment="1">
      <alignment vertical="center"/>
    </xf>
    <xf numFmtId="38" fontId="26" fillId="0" borderId="22" xfId="2" applyNumberFormat="1" applyFont="1" applyBorder="1" applyAlignment="1">
      <alignment horizontal="right" vertical="center"/>
    </xf>
    <xf numFmtId="38" fontId="26" fillId="0" borderId="14" xfId="2" applyNumberFormat="1" applyFont="1" applyBorder="1" applyAlignment="1">
      <alignment horizontal="right" vertical="center"/>
    </xf>
    <xf numFmtId="49" fontId="3" fillId="0" borderId="0" xfId="3" applyNumberFormat="1" applyFont="1" applyAlignment="1">
      <alignment horizontal="center" vertical="center"/>
    </xf>
    <xf numFmtId="0" fontId="3" fillId="0" borderId="0" xfId="3" applyFont="1" applyAlignment="1">
      <alignment vertical="center" shrinkToFit="1"/>
    </xf>
    <xf numFmtId="0" fontId="3" fillId="0" borderId="60" xfId="1" applyFont="1" applyBorder="1" applyAlignment="1">
      <alignment horizontal="center" vertical="center"/>
    </xf>
    <xf numFmtId="0" fontId="3" fillId="0" borderId="62" xfId="1" applyFont="1" applyBorder="1" applyAlignment="1">
      <alignment horizontal="center" vertical="center"/>
    </xf>
    <xf numFmtId="0" fontId="3" fillId="0" borderId="0" xfId="1" applyFont="1" applyAlignment="1">
      <alignment horizontal="right" vertical="center"/>
    </xf>
    <xf numFmtId="0" fontId="3" fillId="4" borderId="0" xfId="3" applyFont="1" applyFill="1" applyAlignment="1">
      <alignment vertical="center"/>
    </xf>
    <xf numFmtId="0" fontId="26" fillId="4" borderId="4" xfId="1" applyFont="1" applyFill="1" applyBorder="1" applyAlignment="1">
      <alignment horizontal="center" vertical="center"/>
    </xf>
    <xf numFmtId="49" fontId="26" fillId="4" borderId="90" xfId="3" applyNumberFormat="1" applyFont="1" applyFill="1" applyBorder="1" applyAlignment="1">
      <alignment horizontal="center" vertical="center"/>
    </xf>
    <xf numFmtId="49" fontId="26" fillId="4" borderId="3" xfId="3" applyNumberFormat="1" applyFont="1" applyFill="1" applyBorder="1" applyAlignment="1">
      <alignment horizontal="center" vertical="center"/>
    </xf>
    <xf numFmtId="0" fontId="26" fillId="4" borderId="59" xfId="1" applyFont="1" applyFill="1" applyBorder="1" applyAlignment="1">
      <alignment horizontal="center" vertical="center"/>
    </xf>
    <xf numFmtId="38" fontId="26" fillId="4" borderId="59" xfId="1" applyNumberFormat="1" applyFont="1" applyFill="1" applyBorder="1" applyAlignment="1">
      <alignment horizontal="right" vertical="center"/>
    </xf>
    <xf numFmtId="49" fontId="26" fillId="4" borderId="91" xfId="3" applyNumberFormat="1" applyFont="1" applyFill="1" applyBorder="1" applyAlignment="1">
      <alignment horizontal="center" vertical="center"/>
    </xf>
    <xf numFmtId="49" fontId="26" fillId="4" borderId="92" xfId="3" applyNumberFormat="1" applyFont="1" applyFill="1" applyBorder="1" applyAlignment="1">
      <alignment horizontal="center" vertical="center"/>
    </xf>
    <xf numFmtId="0" fontId="26" fillId="4" borderId="25" xfId="1" applyFont="1" applyFill="1" applyBorder="1" applyAlignment="1">
      <alignment horizontal="center" vertical="center"/>
    </xf>
    <xf numFmtId="0" fontId="26" fillId="4" borderId="24" xfId="1" applyFont="1" applyFill="1" applyBorder="1" applyAlignment="1">
      <alignment horizontal="center" vertical="center"/>
    </xf>
    <xf numFmtId="38" fontId="26" fillId="4" borderId="25" xfId="1" applyNumberFormat="1" applyFont="1" applyFill="1" applyBorder="1" applyAlignment="1">
      <alignment horizontal="right" vertical="center"/>
    </xf>
    <xf numFmtId="38" fontId="26" fillId="4" borderId="2" xfId="1" applyNumberFormat="1" applyFont="1" applyFill="1" applyBorder="1" applyAlignment="1">
      <alignment horizontal="right" vertical="center"/>
    </xf>
    <xf numFmtId="38" fontId="26" fillId="4" borderId="93" xfId="1" applyNumberFormat="1" applyFont="1" applyFill="1" applyBorder="1" applyAlignment="1">
      <alignment horizontal="right" vertical="center"/>
    </xf>
    <xf numFmtId="0" fontId="26" fillId="0" borderId="3" xfId="3" applyFont="1" applyBorder="1" applyAlignment="1">
      <alignment vertical="center" shrinkToFit="1"/>
    </xf>
    <xf numFmtId="0" fontId="26" fillId="0" borderId="92" xfId="3" applyFont="1" applyBorder="1" applyAlignment="1">
      <alignment vertical="center" shrinkToFit="1"/>
    </xf>
    <xf numFmtId="0" fontId="26" fillId="0" borderId="17" xfId="5" applyFont="1" applyBorder="1" applyAlignment="1">
      <alignment vertical="center"/>
    </xf>
    <xf numFmtId="0" fontId="26" fillId="4" borderId="2" xfId="1" applyFont="1" applyFill="1" applyBorder="1" applyAlignment="1">
      <alignment horizontal="center" vertical="center"/>
    </xf>
    <xf numFmtId="0" fontId="26" fillId="4" borderId="93" xfId="1" applyFont="1" applyFill="1" applyBorder="1" applyAlignment="1">
      <alignment horizontal="center" vertical="center"/>
    </xf>
    <xf numFmtId="0" fontId="26" fillId="0" borderId="67" xfId="1" applyFont="1" applyBorder="1" applyAlignment="1">
      <alignment horizontal="left" vertical="center" wrapText="1"/>
    </xf>
    <xf numFmtId="0" fontId="26" fillId="0" borderId="21" xfId="1" applyFont="1" applyBorder="1" applyAlignment="1">
      <alignment horizontal="left" vertical="center" wrapText="1"/>
    </xf>
    <xf numFmtId="0" fontId="26" fillId="0" borderId="1" xfId="1" applyFont="1" applyBorder="1" applyAlignment="1">
      <alignment horizontal="left" vertical="center"/>
    </xf>
    <xf numFmtId="0" fontId="8" fillId="0" borderId="0" xfId="3" applyFont="1"/>
    <xf numFmtId="0" fontId="26" fillId="0" borderId="1" xfId="1" applyFont="1" applyBorder="1" applyAlignment="1">
      <alignment horizontal="left" vertical="center" shrinkToFit="1"/>
    </xf>
    <xf numFmtId="0" fontId="26" fillId="0" borderId="65" xfId="1" applyFont="1" applyBorder="1" applyAlignment="1">
      <alignment horizontal="left" vertical="center"/>
    </xf>
    <xf numFmtId="0" fontId="26" fillId="0" borderId="66" xfId="1" applyFont="1" applyBorder="1" applyAlignment="1">
      <alignment horizontal="left" vertical="center"/>
    </xf>
    <xf numFmtId="177" fontId="26" fillId="0" borderId="66" xfId="1" applyNumberFormat="1" applyFont="1" applyBorder="1" applyAlignment="1">
      <alignment horizontal="left" vertical="center"/>
    </xf>
    <xf numFmtId="177" fontId="26" fillId="0" borderId="1" xfId="1" applyNumberFormat="1" applyFont="1" applyBorder="1" applyAlignment="1">
      <alignment horizontal="left" vertical="center"/>
    </xf>
    <xf numFmtId="0" fontId="27" fillId="0" borderId="26" xfId="1" applyFont="1" applyBorder="1" applyAlignment="1">
      <alignment horizontal="left" vertical="center" shrinkToFit="1"/>
    </xf>
    <xf numFmtId="0" fontId="27" fillId="2" borderId="1" xfId="1" applyFont="1" applyFill="1" applyBorder="1" applyAlignment="1">
      <alignment horizontal="left" vertical="center" shrinkToFit="1"/>
    </xf>
    <xf numFmtId="0" fontId="27" fillId="2" borderId="94" xfId="1" applyFont="1" applyFill="1" applyBorder="1" applyAlignment="1">
      <alignment horizontal="left" vertical="center" shrinkToFit="1"/>
    </xf>
    <xf numFmtId="0" fontId="27" fillId="0" borderId="0" xfId="1" applyFont="1" applyAlignment="1">
      <alignment horizontal="left" vertical="center" shrinkToFit="1"/>
    </xf>
    <xf numFmtId="0" fontId="26" fillId="4" borderId="2" xfId="1" applyFont="1" applyFill="1" applyBorder="1" applyAlignment="1">
      <alignment horizontal="center" vertical="center"/>
    </xf>
    <xf numFmtId="0" fontId="38" fillId="0" borderId="4" xfId="0" applyFont="1" applyBorder="1" applyAlignment="1">
      <alignment horizontal="center" vertical="center"/>
    </xf>
    <xf numFmtId="0" fontId="26" fillId="4" borderId="93" xfId="1" applyFont="1" applyFill="1" applyBorder="1" applyAlignment="1">
      <alignment horizontal="center" vertical="center"/>
    </xf>
    <xf numFmtId="0" fontId="38" fillId="0" borderId="24" xfId="0" applyFont="1" applyBorder="1" applyAlignment="1">
      <alignment horizontal="center" vertical="center"/>
    </xf>
    <xf numFmtId="0" fontId="26" fillId="0" borderId="14" xfId="1" applyFont="1" applyBorder="1" applyAlignment="1" applyProtection="1">
      <alignment horizontal="center" vertical="center"/>
      <protection locked="0"/>
    </xf>
    <xf numFmtId="0" fontId="38" fillId="0" borderId="20" xfId="0" applyFont="1" applyBorder="1" applyAlignment="1">
      <alignment horizontal="center" vertical="center"/>
    </xf>
    <xf numFmtId="0" fontId="29" fillId="0" borderId="0" xfId="8" applyFont="1" applyAlignment="1">
      <alignment vertical="center"/>
    </xf>
    <xf numFmtId="0" fontId="26" fillId="0" borderId="75" xfId="1" applyFont="1" applyBorder="1" applyAlignment="1">
      <alignment horizontal="center" vertical="center" shrinkToFit="1"/>
    </xf>
    <xf numFmtId="0" fontId="26" fillId="0" borderId="12" xfId="1" applyFont="1" applyBorder="1" applyAlignment="1">
      <alignment horizontal="center" vertical="center" shrinkToFit="1"/>
    </xf>
    <xf numFmtId="0" fontId="26" fillId="0" borderId="13" xfId="1" applyFont="1" applyBorder="1" applyAlignment="1">
      <alignment horizontal="center" vertical="center" shrinkToFit="1"/>
    </xf>
    <xf numFmtId="0" fontId="26" fillId="0" borderId="14" xfId="1" applyFont="1" applyBorder="1" applyAlignment="1">
      <alignment horizontal="center" vertical="center" shrinkToFit="1"/>
    </xf>
    <xf numFmtId="0" fontId="26" fillId="0" borderId="20" xfId="1" applyFont="1" applyBorder="1" applyAlignment="1">
      <alignment horizontal="center" vertical="center" shrinkToFit="1"/>
    </xf>
    <xf numFmtId="0" fontId="26" fillId="0" borderId="11" xfId="1" applyFont="1" applyBorder="1" applyAlignment="1">
      <alignment horizontal="center" vertical="center" shrinkToFit="1"/>
    </xf>
    <xf numFmtId="0" fontId="26" fillId="0" borderId="80" xfId="1" applyFont="1" applyBorder="1" applyAlignment="1">
      <alignment horizontal="center" vertical="center" shrinkToFit="1"/>
    </xf>
    <xf numFmtId="0" fontId="26" fillId="0" borderId="83" xfId="8" applyFont="1" applyBorder="1" applyAlignment="1">
      <alignment horizontal="center" vertical="center"/>
    </xf>
    <xf numFmtId="0" fontId="38" fillId="0" borderId="84" xfId="0" applyFont="1" applyBorder="1" applyAlignment="1">
      <alignment horizontal="center" vertical="center"/>
    </xf>
    <xf numFmtId="0" fontId="30" fillId="0" borderId="76" xfId="8" applyFont="1" applyBorder="1" applyAlignment="1">
      <alignment horizontal="center" vertical="center"/>
    </xf>
    <xf numFmtId="0" fontId="40" fillId="0" borderId="78" xfId="0" applyFont="1" applyBorder="1" applyAlignment="1">
      <alignment horizontal="center" vertical="center"/>
    </xf>
    <xf numFmtId="0" fontId="40" fillId="0" borderId="82" xfId="0" applyFont="1" applyBorder="1" applyAlignment="1">
      <alignment horizontal="center" vertical="center"/>
    </xf>
    <xf numFmtId="0" fontId="26" fillId="0" borderId="74" xfId="8" applyFont="1" applyBorder="1" applyAlignment="1">
      <alignment horizontal="center" vertical="center"/>
    </xf>
    <xf numFmtId="0" fontId="39" fillId="0" borderId="75" xfId="0" applyFont="1" applyBorder="1">
      <alignment vertical="center"/>
    </xf>
    <xf numFmtId="0" fontId="39" fillId="0" borderId="77" xfId="0" applyFont="1" applyBorder="1">
      <alignment vertical="center"/>
    </xf>
    <xf numFmtId="0" fontId="39" fillId="0" borderId="0" xfId="0" applyFont="1">
      <alignment vertical="center"/>
    </xf>
    <xf numFmtId="0" fontId="39" fillId="0" borderId="79" xfId="0" applyFont="1" applyBorder="1">
      <alignment vertical="center"/>
    </xf>
    <xf numFmtId="0" fontId="39" fillId="0" borderId="72" xfId="0" applyFont="1" applyBorder="1">
      <alignment vertical="center"/>
    </xf>
    <xf numFmtId="0" fontId="39" fillId="0" borderId="76" xfId="0" applyFont="1" applyBorder="1" applyAlignment="1">
      <alignment horizontal="center" vertical="center"/>
    </xf>
    <xf numFmtId="0" fontId="39" fillId="0" borderId="77" xfId="0" applyFont="1" applyBorder="1" applyAlignment="1">
      <alignment horizontal="center" vertical="center"/>
    </xf>
    <xf numFmtId="0" fontId="39" fillId="0" borderId="78" xfId="0" applyFont="1" applyBorder="1" applyAlignment="1">
      <alignment horizontal="center" vertical="center"/>
    </xf>
    <xf numFmtId="0" fontId="39" fillId="0" borderId="79" xfId="0" applyFont="1" applyBorder="1" applyAlignment="1">
      <alignment horizontal="center" vertical="center"/>
    </xf>
    <xf numFmtId="0" fontId="39" fillId="0" borderId="82" xfId="0" applyFont="1" applyBorder="1" applyAlignment="1">
      <alignment horizontal="center" vertical="center"/>
    </xf>
    <xf numFmtId="0" fontId="26" fillId="0" borderId="85" xfId="1" applyFont="1" applyBorder="1" applyAlignment="1">
      <alignment horizontal="center" vertical="center" shrinkToFit="1"/>
    </xf>
    <xf numFmtId="0" fontId="26" fillId="0" borderId="69" xfId="1" applyFont="1" applyBorder="1" applyAlignment="1">
      <alignment horizontal="center" vertical="center" shrinkToFit="1"/>
    </xf>
    <xf numFmtId="0" fontId="26" fillId="0" borderId="10" xfId="1" applyFont="1" applyBorder="1" applyAlignment="1">
      <alignment horizontal="center" vertical="center" shrinkToFit="1"/>
    </xf>
    <xf numFmtId="0" fontId="26" fillId="0" borderId="86" xfId="1" applyFont="1" applyBorder="1" applyAlignment="1">
      <alignment horizontal="center" vertical="center" shrinkToFit="1"/>
    </xf>
    <xf numFmtId="0" fontId="37" fillId="0" borderId="72" xfId="8" applyFont="1" applyBorder="1" applyAlignment="1">
      <alignment vertical="center" wrapText="1"/>
    </xf>
    <xf numFmtId="0" fontId="38" fillId="0" borderId="72" xfId="0" applyFont="1" applyBorder="1" applyAlignment="1">
      <alignment vertical="center" wrapText="1"/>
    </xf>
    <xf numFmtId="0" fontId="30" fillId="0" borderId="87" xfId="0" applyFont="1" applyBorder="1" applyAlignment="1">
      <alignment horizontal="center" vertical="center"/>
    </xf>
    <xf numFmtId="0" fontId="38" fillId="0" borderId="88" xfId="0" applyFont="1" applyBorder="1" applyAlignment="1">
      <alignment horizontal="center" vertical="center"/>
    </xf>
    <xf numFmtId="0" fontId="38" fillId="0" borderId="89" xfId="0" applyFont="1" applyBorder="1" applyAlignment="1">
      <alignment horizontal="center" vertical="center"/>
    </xf>
    <xf numFmtId="0" fontId="26" fillId="0" borderId="81" xfId="1" applyFont="1" applyBorder="1" applyAlignment="1">
      <alignment horizontal="center" vertical="center" shrinkToFit="1"/>
    </xf>
    <xf numFmtId="0" fontId="3" fillId="0" borderId="0" xfId="1" applyFont="1" applyAlignment="1">
      <alignment horizontal="left" vertical="center"/>
    </xf>
    <xf numFmtId="0" fontId="16" fillId="0" borderId="0" xfId="1" applyFont="1" applyAlignment="1">
      <alignment horizontal="left" vertical="center"/>
    </xf>
    <xf numFmtId="0" fontId="16" fillId="0" borderId="0" xfId="1" applyFont="1" applyAlignment="1">
      <alignment horizontal="left" vertical="top" wrapText="1"/>
    </xf>
    <xf numFmtId="0" fontId="16" fillId="0" borderId="35" xfId="1" applyFont="1" applyBorder="1" applyAlignment="1">
      <alignment horizontal="center" vertical="center" wrapText="1"/>
    </xf>
    <xf numFmtId="0" fontId="3" fillId="0" borderId="50" xfId="1" applyFont="1" applyBorder="1" applyAlignment="1">
      <alignment horizontal="left" vertical="center" wrapText="1"/>
    </xf>
    <xf numFmtId="0" fontId="3" fillId="0" borderId="42" xfId="1" applyFont="1" applyBorder="1" applyAlignment="1">
      <alignment horizontal="left" vertical="center" wrapText="1"/>
    </xf>
    <xf numFmtId="0" fontId="3" fillId="0" borderId="43" xfId="1" applyFont="1" applyBorder="1" applyAlignment="1">
      <alignment horizontal="left" vertical="center" wrapText="1"/>
    </xf>
    <xf numFmtId="0" fontId="18" fillId="0" borderId="0" xfId="1" applyFont="1" applyAlignment="1">
      <alignment horizontal="left" vertical="center"/>
    </xf>
    <xf numFmtId="0" fontId="3" fillId="0" borderId="35" xfId="1" applyFont="1" applyBorder="1" applyAlignment="1">
      <alignment vertical="center" wrapText="1"/>
    </xf>
    <xf numFmtId="0" fontId="1" fillId="0" borderId="34" xfId="1" applyBorder="1" applyAlignment="1">
      <alignment horizontal="center" vertical="center"/>
    </xf>
    <xf numFmtId="0" fontId="1" fillId="0" borderId="37" xfId="1" applyBorder="1" applyAlignment="1">
      <alignment horizontal="center" vertical="center"/>
    </xf>
    <xf numFmtId="0" fontId="3" fillId="0" borderId="42" xfId="1" applyFont="1" applyBorder="1" applyAlignment="1">
      <alignment horizontal="right" vertical="center" wrapText="1"/>
    </xf>
    <xf numFmtId="0" fontId="20" fillId="0" borderId="44" xfId="1" applyFont="1" applyBorder="1" applyAlignment="1">
      <alignment horizontal="center" vertical="center" wrapText="1"/>
    </xf>
    <xf numFmtId="0" fontId="16" fillId="0" borderId="44" xfId="1" applyFont="1" applyBorder="1" applyAlignment="1">
      <alignment horizontal="center" vertical="center" wrapText="1"/>
    </xf>
    <xf numFmtId="0" fontId="3" fillId="0" borderId="35" xfId="1" applyFont="1" applyBorder="1" applyAlignment="1">
      <alignment horizontal="center" vertical="center" wrapText="1"/>
    </xf>
    <xf numFmtId="0" fontId="20" fillId="0" borderId="35" xfId="1" applyFont="1" applyBorder="1" applyAlignment="1">
      <alignment horizontal="center" vertical="center" wrapText="1"/>
    </xf>
    <xf numFmtId="0" fontId="3" fillId="0" borderId="42" xfId="1" applyFont="1" applyBorder="1" applyAlignment="1">
      <alignment horizontal="center" vertical="center" wrapText="1"/>
    </xf>
    <xf numFmtId="0" fontId="3" fillId="0" borderId="45" xfId="1" applyFont="1" applyBorder="1" applyAlignment="1">
      <alignment horizontal="center" vertical="center" wrapText="1"/>
    </xf>
    <xf numFmtId="0" fontId="16" fillId="0" borderId="0" xfId="1" applyFont="1" applyAlignment="1">
      <alignment horizontal="center" vertical="center"/>
    </xf>
    <xf numFmtId="0" fontId="16" fillId="0" borderId="34" xfId="1" applyFont="1" applyBorder="1" applyAlignment="1">
      <alignment horizontal="center" vertical="center" wrapText="1"/>
    </xf>
    <xf numFmtId="0" fontId="16" fillId="0" borderId="36" xfId="1" applyFont="1" applyBorder="1" applyAlignment="1">
      <alignment horizontal="center" vertical="center" wrapText="1"/>
    </xf>
    <xf numFmtId="0" fontId="8" fillId="3" borderId="54" xfId="11" applyFont="1" applyFill="1" applyBorder="1" applyAlignment="1">
      <alignment horizontal="center" vertical="center" wrapText="1"/>
    </xf>
    <xf numFmtId="0" fontId="8" fillId="3" borderId="6" xfId="11" applyFont="1" applyFill="1" applyBorder="1" applyAlignment="1">
      <alignment horizontal="center" vertical="center" wrapText="1"/>
    </xf>
    <xf numFmtId="0" fontId="8" fillId="3" borderId="56" xfId="11" applyFont="1" applyFill="1" applyBorder="1" applyAlignment="1">
      <alignment horizontal="center" vertical="center" wrapText="1"/>
    </xf>
    <xf numFmtId="38" fontId="8" fillId="3" borderId="54" xfId="12" applyNumberFormat="1" applyFont="1" applyFill="1" applyBorder="1" applyAlignment="1">
      <alignment horizontal="center" vertical="center" wrapText="1"/>
    </xf>
    <xf numFmtId="38" fontId="8" fillId="3" borderId="6" xfId="12" applyNumberFormat="1" applyFont="1" applyFill="1" applyBorder="1" applyAlignment="1">
      <alignment horizontal="center" vertical="center" wrapText="1"/>
    </xf>
    <xf numFmtId="38" fontId="8" fillId="3" borderId="56" xfId="12" applyNumberFormat="1" applyFont="1" applyFill="1" applyBorder="1" applyAlignment="1">
      <alignment horizontal="center" vertical="center" wrapText="1"/>
    </xf>
    <xf numFmtId="0" fontId="8" fillId="3" borderId="54" xfId="11" applyFont="1" applyFill="1" applyBorder="1" applyAlignment="1">
      <alignment horizontal="center" vertical="center"/>
    </xf>
    <xf numFmtId="0" fontId="8" fillId="3" borderId="55" xfId="11" applyFont="1" applyFill="1" applyBorder="1" applyAlignment="1">
      <alignment horizontal="center" vertical="center"/>
    </xf>
    <xf numFmtId="0" fontId="8" fillId="3" borderId="6" xfId="11" applyFont="1" applyFill="1" applyBorder="1" applyAlignment="1">
      <alignment horizontal="center" vertical="center"/>
    </xf>
    <xf numFmtId="0" fontId="8" fillId="3" borderId="7" xfId="11" applyFont="1" applyFill="1" applyBorder="1" applyAlignment="1">
      <alignment horizontal="center" vertical="center"/>
    </xf>
    <xf numFmtId="0" fontId="8" fillId="3" borderId="56" xfId="11" applyFont="1" applyFill="1" applyBorder="1" applyAlignment="1">
      <alignment horizontal="center" vertical="center"/>
    </xf>
    <xf numFmtId="0" fontId="8" fillId="3" borderId="57" xfId="11" applyFont="1" applyFill="1" applyBorder="1" applyAlignment="1">
      <alignment horizontal="center" vertical="center"/>
    </xf>
  </cellXfs>
  <cellStyles count="13">
    <cellStyle name="Excel Built-in Comma [0]" xfId="10" xr:uid="{828F8767-E4C0-4434-BAD3-E97E6EFF4E3C}"/>
    <cellStyle name="標準" xfId="0" builtinId="0"/>
    <cellStyle name="標準 10" xfId="1" xr:uid="{00000000-0005-0000-0000-000001000000}"/>
    <cellStyle name="標準 2" xfId="2" xr:uid="{00000000-0005-0000-0000-000002000000}"/>
    <cellStyle name="標準 2 2" xfId="12" xr:uid="{DC6C1CEB-1968-4D22-9E95-A705B663CDB6}"/>
    <cellStyle name="標準 2 7" xfId="11" xr:uid="{24E0F369-87FF-4AC5-AEAA-8B5E86568CA8}"/>
    <cellStyle name="標準 20" xfId="6" xr:uid="{00000000-0005-0000-0000-000003000000}"/>
    <cellStyle name="標準 23" xfId="5" xr:uid="{00000000-0005-0000-0000-000004000000}"/>
    <cellStyle name="標準 23 3 2 2 2 2 2" xfId="4" xr:uid="{00000000-0005-0000-0000-000005000000}"/>
    <cellStyle name="標準 23 3 2 2 2 3" xfId="7" xr:uid="{00000000-0005-0000-0000-000006000000}"/>
    <cellStyle name="標準 29 2 3" xfId="9" xr:uid="{68DB0ABD-CFBF-419E-8B57-5BAA63E9644D}"/>
    <cellStyle name="標準 3 3" xfId="3" xr:uid="{00000000-0005-0000-0000-000007000000}"/>
    <cellStyle name="標準_(SE費追加)20121017_【中東遠】保守費(100M)案" xfId="8" xr:uid="{00000000-0005-0000-0000-000008000000}"/>
  </cellStyles>
  <dxfs count="31">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123.86\User_Public\windows\TEMP\WINDOWS\&#65411;&#65438;&#65405;&#65400;&#65412;&#65391;&#65420;&#65439;\&#21220;&#21209;&#31649;&#29702;\&#20104;&#31639;\H10\H10&#20104;&#31639;\&#65320;&#65304;&#20445;&#2343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j07-68\d\&#26360;&#39006;\&#38283;&#30330;&#26360;&#39006;\2t&#21463;&#27880;&#23550;&#24540;\2T&#35373;&#20633;~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28.1.23\&#21517;&#21476;&#23627;&#20107;&#26989;&#25152;\&#28040;&#38450;&#12477;&#12522;&#12517;&#12540;&#12471;&#12519;&#12531;&#37096;\JOB\1901032_&#24499;&#23798;&#30476;&#20849;&#21516;&#36939;&#29992;&#35519;&#26619;\43_&#20107;&#26989;&#36027;&#31309;&#31639;&#26360;\&#27010;&#31639;&#20107;&#26989;&#36027;&#31309;&#31639;&#26360;(&#12471;&#12473;&#12486;&#12512;&#38306;&#20418;)_0804c_2&#31038;&#24179;&#2234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yo\e\&#65396;&#65400;&#65406;&#65433;&#65411;&#65438;-&#65408;-1\&#35373;&#35336;&#26360;&#20803;\&#12490;&#12459;&#12494;&#24037;&#2515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otec\&#22806;&#20184;hdd%20(k)\20041117-&#33865;&#23665;&#20445;&#32946;&#22290;\&#31309;&#31639;\&#33865;&#23665;&#20445;&#32946;&#22290;&#21336;&#20385;&#12487;&#12540;&#12479;v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j02-23\d\&#26360;&#39006;\&#38283;&#30330;&#26360;&#39006;\2t&#21463;&#27880;&#23550;&#24540;\2T&#35373;&#2063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６月"/>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案1(44%)"/>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徳島県様向け参考①　負担割試算"/>
      <sheetName val="徳島県様向け参考②　案分方法検討"/>
      <sheetName val="徳島県様向け参考③ 案分結果"/>
      <sheetName val="表紙"/>
      <sheetName val="はじめに"/>
      <sheetName val="サマリ(整備費)"/>
      <sheetName val="サマリ (維持管理費)"/>
      <sheetName val="【県有】概算積算書(初期導入費)"/>
      <sheetName val="【県有】概算積算書(維持管理費)"/>
      <sheetName val="【徳】概算積算書"/>
      <sheetName val="【鳴】概算積算書"/>
      <sheetName val="【小】概算積算書"/>
      <sheetName val="【阿】概算積算書"/>
      <sheetName val="【美】概算積算書"/>
      <sheetName val="【那】概算積算書"/>
      <sheetName val="【名】概算積算書"/>
      <sheetName val="【海】概算積算書"/>
      <sheetName val="【板東】概算積算書"/>
      <sheetName val="【板西】概算積算書"/>
      <sheetName val="【中】概算積算書"/>
      <sheetName val="【み】概算積算書"/>
      <sheetName val="【非】概算積算書"/>
      <sheetName val="単価明細一覧"/>
      <sheetName val="数量合計一覧"/>
      <sheetName val="①拠点一覧"/>
      <sheetName val="数量明細"/>
      <sheetName val="オプション装置リスト"/>
      <sheetName val="【県(有)】単価算出"/>
      <sheetName val="見積集計(全県共同)"/>
      <sheetName val="【Ⅱ】単価算出"/>
      <sheetName val="提出_単独Ⅱ型"/>
      <sheetName val="【離】単価算出"/>
      <sheetName val="設定等"/>
      <sheetName val="単独離島型"/>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ﾅｶﾉ工房"/>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以降バックデータ＞＞＞"/>
      <sheetName val="表紙"/>
      <sheetName val="見積(1)"/>
      <sheetName val="見積(2)"/>
      <sheetName val="見積(3)"/>
      <sheetName val="見積(4)"/>
      <sheetName val="見積(5)"/>
      <sheetName val="見積(6)"/>
      <sheetName val="見積(7)"/>
      <sheetName val="見積(8)"/>
      <sheetName val="見積(9)"/>
      <sheetName val="ｶﾀﾛｸﾞ (1)"/>
      <sheetName val="ｶﾀﾛｸﾞ (2)"/>
      <sheetName val="ｶﾀﾛｸﾞ (3)"/>
      <sheetName val="ｶﾀﾛｸﾞ (4)"/>
      <sheetName val="ｶﾀﾛｸﾞ (5)"/>
      <sheetName val="表紙 (2)"/>
      <sheetName val="複合(1)"/>
      <sheetName val="複合(2)"/>
      <sheetName val="複合(3)"/>
      <sheetName val="複合(4)"/>
      <sheetName val="複合(5)"/>
      <sheetName val="複合(6)"/>
      <sheetName val="複合(7)"/>
      <sheetName val="複合(8)"/>
      <sheetName val="複合(9)"/>
      <sheetName val="複合(10)"/>
      <sheetName val="複合(11)"/>
      <sheetName val="複合(12)"/>
      <sheetName val="複合(13)"/>
      <sheetName val="複合(14)"/>
      <sheetName val="複合(15)"/>
      <sheetName val="複合(16)"/>
      <sheetName val="複合(17)"/>
      <sheetName val="予備球算出"/>
      <sheetName val="表紙 (3)"/>
      <sheetName val="素材単価根拠表"/>
      <sheetName val="盤歩掛"/>
      <sheetName val="印刷不要＞＞＞"/>
      <sheetName val="査定表"/>
      <sheetName val="#REF"/>
      <sheetName val="ﾅｶﾉ工房"/>
      <sheetName val="選択肢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7">
          <cell r="AF7">
            <v>1</v>
          </cell>
        </row>
      </sheetData>
      <sheetData sheetId="38"/>
      <sheetData sheetId="39"/>
      <sheetData sheetId="40" refreshError="1"/>
      <sheetData sheetId="41" refreshError="1"/>
      <sheetData sheetId="4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案1(44%)"/>
    </sheetNames>
    <sheetDataSet>
      <sheetData sheetId="0"/>
    </sheetDataSet>
  </externalBook>
</externalLink>
</file>

<file path=xl/persons/person.xml><?xml version="1.0" encoding="utf-8"?>
<personList xmlns="http://schemas.microsoft.com/office/spreadsheetml/2018/threadedcomments" xmlns:x="http://schemas.openxmlformats.org/spreadsheetml/2006/main">
  <person displayName="【中部Ｓ】角倉　弘一" id="{D8C1A714-BBC4-4425-B383-5457C33387FD}" userId="S::kadokura@tosco.co.jp::9d8a2498-5558-454f-8dd7-809855e3d7b8"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8" dT="2021-05-21T14:09:09.92" personId="{D8C1A714-BBC4-4425-B383-5457C33387FD}" id="{0BFF001B-855F-4BD8-A81B-11000E5B6A4B}">
    <text>申請額以下であれば○
大きければ×</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991F-6525-4A2E-84C3-A74A2361BC36}">
  <sheetPr>
    <tabColor theme="0"/>
    <outlinePr summaryBelow="0"/>
    <pageSetUpPr fitToPage="1"/>
  </sheetPr>
  <dimension ref="C1:Y179"/>
  <sheetViews>
    <sheetView tabSelected="1" view="pageBreakPreview" zoomScale="70" zoomScaleNormal="70" zoomScaleSheetLayoutView="70" zoomScalePageLayoutView="90" workbookViewId="0">
      <selection activeCell="R14" sqref="R14"/>
    </sheetView>
  </sheetViews>
  <sheetFormatPr defaultColWidth="3.25" defaultRowHeight="20.25" customHeight="1" outlineLevelRow="1"/>
  <cols>
    <col min="1" max="2" width="3.25" style="154"/>
    <col min="3" max="3" width="5.75" style="229" customWidth="1"/>
    <col min="4" max="4" width="4.625" style="229" customWidth="1"/>
    <col min="5" max="5" width="3.25" style="229" customWidth="1"/>
    <col min="6" max="6" width="40.875" style="230" customWidth="1"/>
    <col min="7" max="7" width="6.875" style="231" customWidth="1"/>
    <col min="8" max="8" width="3.625" style="232" customWidth="1"/>
    <col min="9" max="9" width="13.5" style="2" hidden="1" customWidth="1"/>
    <col min="10" max="10" width="14.5" style="2" hidden="1" customWidth="1"/>
    <col min="11" max="11" width="13.5" style="2" hidden="1" customWidth="1"/>
    <col min="12" max="13" width="14.5" style="2" hidden="1" customWidth="1"/>
    <col min="14" max="15" width="13.5" style="2" hidden="1" customWidth="1"/>
    <col min="16" max="16" width="14.125" style="2" hidden="1" customWidth="1"/>
    <col min="17" max="17" width="19.25" style="2" bestFit="1" customWidth="1"/>
    <col min="18" max="18" width="24.375" style="233" bestFit="1" customWidth="1"/>
    <col min="19" max="22" width="24.375" style="233" customWidth="1"/>
    <col min="23" max="23" width="29.625" style="233" customWidth="1"/>
    <col min="24" max="24" width="64.375" style="264" customWidth="1"/>
    <col min="25" max="25" width="3.25" style="154" customWidth="1"/>
    <col min="26" max="16384" width="3.25" style="154"/>
  </cols>
  <sheetData>
    <row r="1" spans="3:25" s="1" customFormat="1" ht="39.75" customHeight="1">
      <c r="C1" s="271" t="s">
        <v>313</v>
      </c>
      <c r="D1" s="271"/>
      <c r="E1" s="271"/>
      <c r="F1" s="271"/>
      <c r="G1" s="271"/>
      <c r="H1" s="271"/>
      <c r="I1" s="271"/>
      <c r="J1" s="271"/>
      <c r="K1" s="271"/>
      <c r="L1" s="271"/>
      <c r="M1" s="271"/>
      <c r="N1" s="271"/>
      <c r="O1" s="271"/>
      <c r="P1" s="271"/>
      <c r="Q1" s="271"/>
      <c r="R1" s="271"/>
      <c r="S1" s="271"/>
      <c r="T1" s="271"/>
      <c r="U1" s="271"/>
      <c r="V1" s="271"/>
      <c r="W1" s="271"/>
      <c r="X1" s="271"/>
      <c r="Y1" s="133"/>
    </row>
    <row r="2" spans="3:25" s="1" customFormat="1" ht="39.75" customHeight="1" thickBot="1">
      <c r="C2" s="299"/>
      <c r="D2" s="300"/>
      <c r="E2" s="300"/>
      <c r="F2" s="300"/>
      <c r="G2" s="300"/>
      <c r="H2" s="300"/>
      <c r="I2" s="300"/>
      <c r="J2" s="300"/>
      <c r="K2" s="300"/>
      <c r="L2" s="300"/>
      <c r="M2" s="300"/>
      <c r="N2" s="300"/>
      <c r="O2" s="300"/>
      <c r="P2" s="300"/>
      <c r="Q2" s="300"/>
      <c r="R2" s="300"/>
      <c r="S2" s="300"/>
      <c r="T2" s="300"/>
      <c r="U2" s="300"/>
      <c r="V2" s="300"/>
      <c r="W2" s="300"/>
      <c r="X2" s="134" t="s">
        <v>0</v>
      </c>
      <c r="Y2" s="133"/>
    </row>
    <row r="3" spans="3:25" s="1" customFormat="1" ht="39.75" customHeight="1" thickBot="1">
      <c r="C3" s="284" t="s">
        <v>1</v>
      </c>
      <c r="D3" s="285"/>
      <c r="E3" s="285"/>
      <c r="F3" s="285"/>
      <c r="G3" s="284" t="s">
        <v>2</v>
      </c>
      <c r="H3" s="290"/>
      <c r="I3" s="135"/>
      <c r="J3" s="135"/>
      <c r="K3" s="135"/>
      <c r="L3" s="135"/>
      <c r="M3" s="135"/>
      <c r="N3" s="135"/>
      <c r="O3" s="135"/>
      <c r="P3" s="135"/>
      <c r="Q3" s="279" t="s">
        <v>3</v>
      </c>
      <c r="R3" s="280"/>
      <c r="S3" s="279" t="s">
        <v>4</v>
      </c>
      <c r="T3" s="280"/>
      <c r="U3" s="279" t="s">
        <v>5</v>
      </c>
      <c r="V3" s="280"/>
      <c r="W3" s="301" t="s">
        <v>6</v>
      </c>
      <c r="X3" s="281" t="s">
        <v>7</v>
      </c>
      <c r="Y3" s="133"/>
    </row>
    <row r="4" spans="3:25" s="1" customFormat="1" ht="15" customHeight="1">
      <c r="C4" s="286"/>
      <c r="D4" s="287"/>
      <c r="E4" s="287"/>
      <c r="F4" s="287"/>
      <c r="G4" s="291"/>
      <c r="H4" s="292"/>
      <c r="I4" s="272" t="s">
        <v>3</v>
      </c>
      <c r="J4" s="273"/>
      <c r="K4" s="274" t="s">
        <v>4</v>
      </c>
      <c r="L4" s="273"/>
      <c r="M4" s="275" t="s">
        <v>8</v>
      </c>
      <c r="N4" s="276"/>
      <c r="O4" s="277" t="s">
        <v>9</v>
      </c>
      <c r="P4" s="274" t="s">
        <v>6</v>
      </c>
      <c r="Q4" s="295" t="s">
        <v>10</v>
      </c>
      <c r="R4" s="297" t="s">
        <v>11</v>
      </c>
      <c r="S4" s="295" t="s">
        <v>10</v>
      </c>
      <c r="T4" s="297" t="s">
        <v>11</v>
      </c>
      <c r="U4" s="295" t="s">
        <v>10</v>
      </c>
      <c r="V4" s="297" t="s">
        <v>11</v>
      </c>
      <c r="W4" s="302"/>
      <c r="X4" s="282"/>
      <c r="Y4" s="133"/>
    </row>
    <row r="5" spans="3:25" s="1" customFormat="1" ht="22.15" customHeight="1" thickBot="1">
      <c r="C5" s="288"/>
      <c r="D5" s="289"/>
      <c r="E5" s="289"/>
      <c r="F5" s="289"/>
      <c r="G5" s="293"/>
      <c r="H5" s="294"/>
      <c r="I5" s="136" t="s">
        <v>10</v>
      </c>
      <c r="J5" s="137" t="s">
        <v>11</v>
      </c>
      <c r="K5" s="137" t="s">
        <v>10</v>
      </c>
      <c r="L5" s="137" t="s">
        <v>11</v>
      </c>
      <c r="M5" s="137" t="s">
        <v>10</v>
      </c>
      <c r="N5" s="137" t="s">
        <v>11</v>
      </c>
      <c r="O5" s="278"/>
      <c r="P5" s="304"/>
      <c r="Q5" s="296"/>
      <c r="R5" s="298"/>
      <c r="S5" s="296"/>
      <c r="T5" s="298"/>
      <c r="U5" s="296"/>
      <c r="V5" s="298"/>
      <c r="W5" s="303"/>
      <c r="X5" s="283"/>
      <c r="Y5" s="133"/>
    </row>
    <row r="6" spans="3:25" s="1" customFormat="1" ht="21.6" customHeight="1">
      <c r="C6" s="138" t="s">
        <v>12</v>
      </c>
      <c r="D6" s="139"/>
      <c r="E6" s="139"/>
      <c r="F6" s="140"/>
      <c r="G6" s="141"/>
      <c r="H6" s="142"/>
      <c r="I6" s="143"/>
      <c r="J6" s="143"/>
      <c r="K6" s="143"/>
      <c r="L6" s="143"/>
      <c r="M6" s="143"/>
      <c r="N6" s="143"/>
      <c r="O6" s="143"/>
      <c r="P6" s="143"/>
      <c r="Q6" s="143"/>
      <c r="R6" s="144"/>
      <c r="S6" s="144"/>
      <c r="T6" s="144"/>
      <c r="U6" s="144"/>
      <c r="V6" s="144"/>
      <c r="W6" s="144"/>
      <c r="X6" s="252"/>
      <c r="Y6" s="133"/>
    </row>
    <row r="7" spans="3:25" ht="21.6" customHeight="1">
      <c r="C7" s="145">
        <v>1</v>
      </c>
      <c r="D7" s="146"/>
      <c r="E7" s="146"/>
      <c r="F7" s="147" t="s">
        <v>13</v>
      </c>
      <c r="G7" s="148">
        <v>5</v>
      </c>
      <c r="H7" s="149" t="s">
        <v>169</v>
      </c>
      <c r="I7" s="150"/>
      <c r="J7" s="150"/>
      <c r="K7" s="150"/>
      <c r="L7" s="150"/>
      <c r="M7" s="150"/>
      <c r="N7" s="150"/>
      <c r="O7" s="150"/>
      <c r="P7" s="150"/>
      <c r="Q7" s="151"/>
      <c r="R7" s="152"/>
      <c r="S7" s="153"/>
      <c r="T7" s="153"/>
      <c r="U7" s="153"/>
      <c r="V7" s="153"/>
      <c r="W7" s="153"/>
      <c r="X7" s="253"/>
    </row>
    <row r="8" spans="3:25" ht="21.6" customHeight="1" outlineLevel="1">
      <c r="C8" s="155"/>
      <c r="D8" s="156" t="s">
        <v>39</v>
      </c>
      <c r="E8" s="157"/>
      <c r="F8" s="158" t="s">
        <v>15</v>
      </c>
      <c r="G8" s="168">
        <v>5</v>
      </c>
      <c r="H8" s="159" t="s">
        <v>169</v>
      </c>
      <c r="I8" s="160" t="e">
        <f>IF(#REF!=1,#REF!,IF(#REF!=1,#REF!,#REF!))</f>
        <v>#REF!</v>
      </c>
      <c r="J8" s="161" t="e">
        <f>G8*I8</f>
        <v>#REF!</v>
      </c>
      <c r="K8" s="161" t="e">
        <f>IF(#REF!=1,#REF!,IF(#REF!=1,#REF!,#REF!))</f>
        <v>#REF!</v>
      </c>
      <c r="L8" s="161" t="e">
        <f>G8*K8</f>
        <v>#REF!</v>
      </c>
      <c r="M8" s="161" t="e">
        <f>IF(#REF!=1,#REF!,IF(#REF!=1,#REF!,#REF!))</f>
        <v>#REF!</v>
      </c>
      <c r="N8" s="161" t="e">
        <f>G8*M8</f>
        <v>#REF!</v>
      </c>
      <c r="O8" s="161" t="e">
        <f>SUM(I8,K8,M8)</f>
        <v>#REF!</v>
      </c>
      <c r="P8" s="162" t="e">
        <f>J8+L8+N8</f>
        <v>#REF!</v>
      </c>
      <c r="Q8" s="163"/>
      <c r="R8" s="164">
        <f>Q8*G8</f>
        <v>0</v>
      </c>
      <c r="S8" s="163"/>
      <c r="T8" s="164">
        <f>S8*G8</f>
        <v>0</v>
      </c>
      <c r="U8" s="165"/>
      <c r="V8" s="164">
        <f>U8*G8</f>
        <v>0</v>
      </c>
      <c r="W8" s="166">
        <f>R8+T8+V8</f>
        <v>0</v>
      </c>
      <c r="X8" s="254"/>
      <c r="Y8" s="255"/>
    </row>
    <row r="9" spans="3:25" ht="21.6" customHeight="1" outlineLevel="1">
      <c r="C9" s="155"/>
      <c r="D9" s="156" t="s">
        <v>40</v>
      </c>
      <c r="E9" s="167"/>
      <c r="F9" s="158" t="s">
        <v>170</v>
      </c>
      <c r="G9" s="168"/>
      <c r="H9" s="159"/>
      <c r="I9" s="169"/>
      <c r="J9" s="169"/>
      <c r="K9" s="169"/>
      <c r="L9" s="169"/>
      <c r="M9" s="169"/>
      <c r="N9" s="169"/>
      <c r="O9" s="169"/>
      <c r="P9" s="169"/>
      <c r="Q9" s="170"/>
      <c r="R9" s="171"/>
      <c r="S9" s="170"/>
      <c r="T9" s="171"/>
      <c r="U9" s="170"/>
      <c r="V9" s="171"/>
      <c r="W9" s="166"/>
      <c r="X9" s="254"/>
      <c r="Y9" s="255"/>
    </row>
    <row r="10" spans="3:25" ht="21.6" customHeight="1" outlineLevel="1">
      <c r="C10" s="155"/>
      <c r="D10" s="172"/>
      <c r="E10" s="173" t="s">
        <v>16</v>
      </c>
      <c r="F10" s="158" t="s">
        <v>171</v>
      </c>
      <c r="G10" s="168">
        <v>1</v>
      </c>
      <c r="H10" s="159" t="s">
        <v>172</v>
      </c>
      <c r="I10" s="174" t="e">
        <f>IF(#REF!=1,#REF!,IF(#REF!=1,#REF!,#REF!))</f>
        <v>#REF!</v>
      </c>
      <c r="J10" s="161" t="e">
        <f t="shared" ref="J10:J15" si="0">G10*I10</f>
        <v>#REF!</v>
      </c>
      <c r="K10" s="174" t="e">
        <f>IF(#REF!=1,#REF!,IF(#REF!=1,#REF!,#REF!))</f>
        <v>#REF!</v>
      </c>
      <c r="L10" s="161" t="e">
        <f t="shared" ref="L10:L15" si="1">G10*K10</f>
        <v>#REF!</v>
      </c>
      <c r="M10" s="161" t="e">
        <f>IF(#REF!=1,#REF!,IF(#REF!=1,#REF!,#REF!))</f>
        <v>#REF!</v>
      </c>
      <c r="N10" s="161" t="e">
        <f t="shared" ref="N10:N15" si="2">G10*M10</f>
        <v>#REF!</v>
      </c>
      <c r="O10" s="161"/>
      <c r="P10" s="162" t="e">
        <f t="shared" ref="P10:P15" si="3">J10+L10+N10</f>
        <v>#REF!</v>
      </c>
      <c r="Q10" s="163"/>
      <c r="R10" s="164">
        <f t="shared" ref="R10:R15" si="4">Q10*G10</f>
        <v>0</v>
      </c>
      <c r="S10" s="163"/>
      <c r="T10" s="164">
        <f t="shared" ref="T10:T46" si="5">S10*G10</f>
        <v>0</v>
      </c>
      <c r="U10" s="175"/>
      <c r="V10" s="164">
        <f>U10*G10</f>
        <v>0</v>
      </c>
      <c r="W10" s="166">
        <f t="shared" ref="W10:W71" si="6">R10+T10+V10</f>
        <v>0</v>
      </c>
      <c r="X10" s="254"/>
      <c r="Y10" s="255"/>
    </row>
    <row r="11" spans="3:25" ht="21.6" customHeight="1" outlineLevel="1">
      <c r="C11" s="155"/>
      <c r="D11" s="172"/>
      <c r="E11" s="157" t="s">
        <v>18</v>
      </c>
      <c r="F11" s="158" t="s">
        <v>173</v>
      </c>
      <c r="G11" s="168">
        <v>1</v>
      </c>
      <c r="H11" s="159" t="s">
        <v>172</v>
      </c>
      <c r="I11" s="174" t="e">
        <f>IF(#REF!=1,#REF!,IF(#REF!=1,#REF!,#REF!))</f>
        <v>#REF!</v>
      </c>
      <c r="J11" s="161" t="e">
        <f t="shared" si="0"/>
        <v>#REF!</v>
      </c>
      <c r="K11" s="174" t="e">
        <f>IF(#REF!=1,#REF!,IF(#REF!=1,#REF!,#REF!))</f>
        <v>#REF!</v>
      </c>
      <c r="L11" s="161" t="e">
        <f t="shared" si="1"/>
        <v>#REF!</v>
      </c>
      <c r="M11" s="161" t="e">
        <f>IF(#REF!=1,#REF!,IF(#REF!=1,#REF!,#REF!))</f>
        <v>#REF!</v>
      </c>
      <c r="N11" s="161" t="e">
        <f t="shared" si="2"/>
        <v>#REF!</v>
      </c>
      <c r="O11" s="161"/>
      <c r="P11" s="162" t="e">
        <f t="shared" si="3"/>
        <v>#REF!</v>
      </c>
      <c r="Q11" s="163"/>
      <c r="R11" s="164">
        <f t="shared" si="4"/>
        <v>0</v>
      </c>
      <c r="S11" s="163"/>
      <c r="T11" s="164">
        <f t="shared" si="5"/>
        <v>0</v>
      </c>
      <c r="U11" s="175"/>
      <c r="V11" s="164">
        <f t="shared" ref="V11:V74" si="7">U11*G11</f>
        <v>0</v>
      </c>
      <c r="W11" s="166">
        <f t="shared" si="6"/>
        <v>0</v>
      </c>
      <c r="X11" s="254"/>
      <c r="Y11" s="255"/>
    </row>
    <row r="12" spans="3:25" ht="21.6" customHeight="1" outlineLevel="1">
      <c r="C12" s="155"/>
      <c r="D12" s="172"/>
      <c r="E12" s="157" t="s">
        <v>19</v>
      </c>
      <c r="F12" s="158" t="s">
        <v>174</v>
      </c>
      <c r="G12" s="168">
        <v>1</v>
      </c>
      <c r="H12" s="159" t="s">
        <v>172</v>
      </c>
      <c r="I12" s="174" t="e">
        <f>IF(#REF!=1,#REF!,IF(#REF!=1,#REF!,#REF!))</f>
        <v>#REF!</v>
      </c>
      <c r="J12" s="161" t="e">
        <f t="shared" si="0"/>
        <v>#REF!</v>
      </c>
      <c r="K12" s="174" t="e">
        <f>IF(#REF!=1,#REF!,IF(#REF!=1,#REF!,#REF!))</f>
        <v>#REF!</v>
      </c>
      <c r="L12" s="161" t="e">
        <f t="shared" si="1"/>
        <v>#REF!</v>
      </c>
      <c r="M12" s="161" t="e">
        <f>IF(#REF!=1,#REF!,IF(#REF!=1,#REF!,#REF!))</f>
        <v>#REF!</v>
      </c>
      <c r="N12" s="161" t="e">
        <f t="shared" si="2"/>
        <v>#REF!</v>
      </c>
      <c r="O12" s="161"/>
      <c r="P12" s="162" t="e">
        <f t="shared" si="3"/>
        <v>#REF!</v>
      </c>
      <c r="Q12" s="163"/>
      <c r="R12" s="164">
        <f t="shared" si="4"/>
        <v>0</v>
      </c>
      <c r="S12" s="163"/>
      <c r="T12" s="164">
        <f t="shared" si="5"/>
        <v>0</v>
      </c>
      <c r="U12" s="175"/>
      <c r="V12" s="164">
        <f t="shared" si="7"/>
        <v>0</v>
      </c>
      <c r="W12" s="166">
        <f t="shared" si="6"/>
        <v>0</v>
      </c>
      <c r="X12" s="254"/>
      <c r="Y12" s="255"/>
    </row>
    <row r="13" spans="3:25" ht="21.6" customHeight="1" outlineLevel="1">
      <c r="C13" s="155"/>
      <c r="D13" s="172"/>
      <c r="E13" s="157" t="s">
        <v>20</v>
      </c>
      <c r="F13" s="158" t="s">
        <v>175</v>
      </c>
      <c r="G13" s="168">
        <v>1</v>
      </c>
      <c r="H13" s="159" t="s">
        <v>172</v>
      </c>
      <c r="I13" s="174" t="e">
        <f>IF(#REF!=1,#REF!,IF(#REF!=1,#REF!,#REF!))</f>
        <v>#REF!</v>
      </c>
      <c r="J13" s="161" t="e">
        <f t="shared" si="0"/>
        <v>#REF!</v>
      </c>
      <c r="K13" s="174" t="e">
        <f>IF(#REF!=1,#REF!,IF(#REF!=1,#REF!,#REF!))</f>
        <v>#REF!</v>
      </c>
      <c r="L13" s="161" t="e">
        <f t="shared" si="1"/>
        <v>#REF!</v>
      </c>
      <c r="M13" s="161" t="e">
        <f>IF(#REF!=1,#REF!,IF(#REF!=1,#REF!,#REF!))</f>
        <v>#REF!</v>
      </c>
      <c r="N13" s="161" t="e">
        <f t="shared" si="2"/>
        <v>#REF!</v>
      </c>
      <c r="O13" s="161"/>
      <c r="P13" s="162" t="e">
        <f t="shared" si="3"/>
        <v>#REF!</v>
      </c>
      <c r="Q13" s="163"/>
      <c r="R13" s="164">
        <f t="shared" si="4"/>
        <v>0</v>
      </c>
      <c r="S13" s="163"/>
      <c r="T13" s="164">
        <f t="shared" si="5"/>
        <v>0</v>
      </c>
      <c r="U13" s="175"/>
      <c r="V13" s="164">
        <f t="shared" si="7"/>
        <v>0</v>
      </c>
      <c r="W13" s="166">
        <f t="shared" si="6"/>
        <v>0</v>
      </c>
      <c r="X13" s="254"/>
      <c r="Y13" s="255"/>
    </row>
    <row r="14" spans="3:25" ht="41.45" customHeight="1" outlineLevel="1">
      <c r="C14" s="155"/>
      <c r="D14" s="172"/>
      <c r="E14" s="176" t="s">
        <v>21</v>
      </c>
      <c r="F14" s="177" t="s">
        <v>176</v>
      </c>
      <c r="G14" s="168">
        <v>6</v>
      </c>
      <c r="H14" s="159" t="s">
        <v>169</v>
      </c>
      <c r="I14" s="174" t="e">
        <f>IF(#REF!=1,#REF!,IF(#REF!=1,#REF!,#REF!))</f>
        <v>#REF!</v>
      </c>
      <c r="J14" s="161" t="e">
        <f t="shared" si="0"/>
        <v>#REF!</v>
      </c>
      <c r="K14" s="174" t="e">
        <f>IF(#REF!=1,#REF!,IF(#REF!=1,#REF!,#REF!))</f>
        <v>#REF!</v>
      </c>
      <c r="L14" s="161" t="e">
        <f t="shared" si="1"/>
        <v>#REF!</v>
      </c>
      <c r="M14" s="161" t="e">
        <f>IF(#REF!=1,#REF!,IF(#REF!=1,#REF!,#REF!))</f>
        <v>#REF!</v>
      </c>
      <c r="N14" s="161" t="e">
        <f t="shared" si="2"/>
        <v>#REF!</v>
      </c>
      <c r="O14" s="161"/>
      <c r="P14" s="162" t="e">
        <f t="shared" si="3"/>
        <v>#REF!</v>
      </c>
      <c r="Q14" s="163"/>
      <c r="R14" s="164">
        <f t="shared" si="4"/>
        <v>0</v>
      </c>
      <c r="S14" s="163"/>
      <c r="T14" s="164">
        <f t="shared" si="5"/>
        <v>0</v>
      </c>
      <c r="U14" s="175"/>
      <c r="V14" s="164">
        <f t="shared" si="7"/>
        <v>0</v>
      </c>
      <c r="W14" s="166">
        <f t="shared" si="6"/>
        <v>0</v>
      </c>
      <c r="X14" s="186"/>
      <c r="Y14" s="255"/>
    </row>
    <row r="15" spans="3:25" ht="24.6" customHeight="1" outlineLevel="1">
      <c r="C15" s="155"/>
      <c r="D15" s="178"/>
      <c r="E15" s="176" t="s">
        <v>22</v>
      </c>
      <c r="F15" s="158" t="s">
        <v>177</v>
      </c>
      <c r="G15" s="168">
        <v>2</v>
      </c>
      <c r="H15" s="159" t="s">
        <v>172</v>
      </c>
      <c r="I15" s="174" t="e">
        <f>IF(#REF!=1,#REF!,IF(#REF!=1,#REF!,#REF!))</f>
        <v>#REF!</v>
      </c>
      <c r="J15" s="161" t="e">
        <f t="shared" si="0"/>
        <v>#REF!</v>
      </c>
      <c r="K15" s="174" t="e">
        <f>IF(#REF!=1,#REF!,IF(#REF!=1,#REF!,#REF!))</f>
        <v>#REF!</v>
      </c>
      <c r="L15" s="161" t="e">
        <f t="shared" si="1"/>
        <v>#REF!</v>
      </c>
      <c r="M15" s="161" t="e">
        <f>IF(#REF!=1,#REF!,IF(#REF!=1,#REF!,#REF!))</f>
        <v>#REF!</v>
      </c>
      <c r="N15" s="161" t="e">
        <f t="shared" si="2"/>
        <v>#REF!</v>
      </c>
      <c r="O15" s="161"/>
      <c r="P15" s="162" t="e">
        <f t="shared" si="3"/>
        <v>#REF!</v>
      </c>
      <c r="Q15" s="163"/>
      <c r="R15" s="164">
        <f t="shared" si="4"/>
        <v>0</v>
      </c>
      <c r="S15" s="163"/>
      <c r="T15" s="164">
        <f t="shared" si="5"/>
        <v>0</v>
      </c>
      <c r="U15" s="175"/>
      <c r="V15" s="164">
        <f t="shared" si="7"/>
        <v>0</v>
      </c>
      <c r="W15" s="166">
        <f t="shared" si="6"/>
        <v>0</v>
      </c>
      <c r="X15" s="256"/>
      <c r="Y15" s="255"/>
    </row>
    <row r="16" spans="3:25" ht="21.6" customHeight="1" outlineLevel="1">
      <c r="C16" s="155"/>
      <c r="D16" s="156" t="s">
        <v>68</v>
      </c>
      <c r="E16" s="157"/>
      <c r="F16" s="158" t="s">
        <v>23</v>
      </c>
      <c r="G16" s="168"/>
      <c r="H16" s="159"/>
      <c r="I16" s="169"/>
      <c r="J16" s="169"/>
      <c r="K16" s="169"/>
      <c r="L16" s="169"/>
      <c r="M16" s="169"/>
      <c r="N16" s="169"/>
      <c r="O16" s="169"/>
      <c r="P16" s="169"/>
      <c r="Q16" s="170"/>
      <c r="R16" s="171"/>
      <c r="S16" s="170"/>
      <c r="T16" s="171"/>
      <c r="U16" s="170"/>
      <c r="V16" s="164"/>
      <c r="W16" s="166"/>
      <c r="X16" s="256"/>
      <c r="Y16" s="255"/>
    </row>
    <row r="17" spans="3:25" ht="48" customHeight="1" outlineLevel="1">
      <c r="C17" s="155"/>
      <c r="D17" s="172"/>
      <c r="E17" s="173" t="s">
        <v>16</v>
      </c>
      <c r="F17" s="177" t="s">
        <v>178</v>
      </c>
      <c r="G17" s="168">
        <v>6</v>
      </c>
      <c r="H17" s="159" t="s">
        <v>169</v>
      </c>
      <c r="I17" s="174" t="e">
        <f>IF(#REF!=1,#REF!,IF(#REF!=1,#REF!,#REF!))</f>
        <v>#REF!</v>
      </c>
      <c r="J17" s="161" t="e">
        <f t="shared" ref="J17:J27" si="8">G17*I17</f>
        <v>#REF!</v>
      </c>
      <c r="K17" s="174" t="e">
        <f>IF(#REF!=1,#REF!,IF(#REF!=1,#REF!,#REF!))</f>
        <v>#REF!</v>
      </c>
      <c r="L17" s="161" t="e">
        <f t="shared" ref="L17:L27" si="9">G17*K17</f>
        <v>#REF!</v>
      </c>
      <c r="M17" s="161" t="e">
        <f>IF(#REF!=1,#REF!,IF(#REF!=1,#REF!,#REF!))</f>
        <v>#REF!</v>
      </c>
      <c r="N17" s="161" t="e">
        <f t="shared" ref="N17:N27" si="10">G17*M17</f>
        <v>#REF!</v>
      </c>
      <c r="O17" s="161"/>
      <c r="P17" s="162" t="e">
        <f t="shared" ref="P17:P46" si="11">J17+L17+N17</f>
        <v>#REF!</v>
      </c>
      <c r="Q17" s="163"/>
      <c r="R17" s="164">
        <f t="shared" ref="R17:R27" si="12">Q17*G17</f>
        <v>0</v>
      </c>
      <c r="S17" s="163"/>
      <c r="T17" s="164">
        <f t="shared" si="5"/>
        <v>0</v>
      </c>
      <c r="U17" s="175"/>
      <c r="V17" s="164">
        <f t="shared" si="7"/>
        <v>0</v>
      </c>
      <c r="W17" s="166">
        <f t="shared" si="6"/>
        <v>0</v>
      </c>
      <c r="X17" s="186"/>
      <c r="Y17" s="255"/>
    </row>
    <row r="18" spans="3:25" ht="45.95" customHeight="1" outlineLevel="1">
      <c r="C18" s="155"/>
      <c r="D18" s="172"/>
      <c r="E18" s="157" t="s">
        <v>18</v>
      </c>
      <c r="F18" s="177" t="s">
        <v>179</v>
      </c>
      <c r="G18" s="168">
        <v>6</v>
      </c>
      <c r="H18" s="159" t="s">
        <v>169</v>
      </c>
      <c r="I18" s="174" t="e">
        <f>IF(#REF!=1,#REF!,IF(#REF!=1,#REF!,#REF!))</f>
        <v>#REF!</v>
      </c>
      <c r="J18" s="161" t="e">
        <f t="shared" si="8"/>
        <v>#REF!</v>
      </c>
      <c r="K18" s="174" t="e">
        <f>IF(#REF!=1,#REF!,IF(#REF!=1,#REF!,#REF!))</f>
        <v>#REF!</v>
      </c>
      <c r="L18" s="161" t="e">
        <f t="shared" si="9"/>
        <v>#REF!</v>
      </c>
      <c r="M18" s="161" t="e">
        <f>IF(#REF!=1,#REF!,IF(#REF!=1,#REF!,#REF!))</f>
        <v>#REF!</v>
      </c>
      <c r="N18" s="161" t="e">
        <f t="shared" si="10"/>
        <v>#REF!</v>
      </c>
      <c r="O18" s="161"/>
      <c r="P18" s="162" t="e">
        <f t="shared" si="11"/>
        <v>#REF!</v>
      </c>
      <c r="Q18" s="163"/>
      <c r="R18" s="164">
        <f t="shared" si="12"/>
        <v>0</v>
      </c>
      <c r="S18" s="163"/>
      <c r="T18" s="164">
        <f t="shared" si="5"/>
        <v>0</v>
      </c>
      <c r="U18" s="175"/>
      <c r="V18" s="164">
        <f t="shared" si="7"/>
        <v>0</v>
      </c>
      <c r="W18" s="166">
        <f t="shared" si="6"/>
        <v>0</v>
      </c>
      <c r="X18" s="186"/>
      <c r="Y18" s="255"/>
    </row>
    <row r="19" spans="3:25" ht="21.6" customHeight="1" outlineLevel="1">
      <c r="C19" s="155"/>
      <c r="D19" s="179" t="s">
        <v>46</v>
      </c>
      <c r="E19" s="157"/>
      <c r="F19" s="158" t="s">
        <v>180</v>
      </c>
      <c r="G19" s="168">
        <v>1</v>
      </c>
      <c r="H19" s="159" t="s">
        <v>169</v>
      </c>
      <c r="I19" s="174" t="e">
        <f>IF(#REF!=1,#REF!,IF(#REF!=1,#REF!,#REF!))</f>
        <v>#REF!</v>
      </c>
      <c r="J19" s="161" t="e">
        <f t="shared" si="8"/>
        <v>#REF!</v>
      </c>
      <c r="K19" s="174" t="e">
        <f>IF(#REF!=1,#REF!,IF(#REF!=1,#REF!,#REF!))</f>
        <v>#REF!</v>
      </c>
      <c r="L19" s="161" t="e">
        <f t="shared" si="9"/>
        <v>#REF!</v>
      </c>
      <c r="M19" s="161" t="e">
        <f>IF(#REF!=1,#REF!,IF(#REF!=1,#REF!,#REF!))</f>
        <v>#REF!</v>
      </c>
      <c r="N19" s="161" t="e">
        <f t="shared" si="10"/>
        <v>#REF!</v>
      </c>
      <c r="O19" s="161"/>
      <c r="P19" s="162" t="e">
        <f t="shared" si="11"/>
        <v>#REF!</v>
      </c>
      <c r="Q19" s="163"/>
      <c r="R19" s="164">
        <f t="shared" si="12"/>
        <v>0</v>
      </c>
      <c r="S19" s="163"/>
      <c r="T19" s="164">
        <f t="shared" si="5"/>
        <v>0</v>
      </c>
      <c r="U19" s="175"/>
      <c r="V19" s="164">
        <f t="shared" si="7"/>
        <v>0</v>
      </c>
      <c r="W19" s="166">
        <f t="shared" si="6"/>
        <v>0</v>
      </c>
      <c r="X19" s="186"/>
      <c r="Y19" s="255"/>
    </row>
    <row r="20" spans="3:25" ht="21.6" customHeight="1" outlineLevel="1">
      <c r="C20" s="155"/>
      <c r="D20" s="156" t="s">
        <v>47</v>
      </c>
      <c r="E20" s="157"/>
      <c r="F20" s="158" t="s">
        <v>181</v>
      </c>
      <c r="G20" s="180">
        <v>1</v>
      </c>
      <c r="H20" s="159" t="s">
        <v>169</v>
      </c>
      <c r="I20" s="174" t="e">
        <f>IF(#REF!=1,#REF!,IF(#REF!=1,#REF!,#REF!))</f>
        <v>#REF!</v>
      </c>
      <c r="J20" s="161" t="e">
        <f t="shared" si="8"/>
        <v>#REF!</v>
      </c>
      <c r="K20" s="174" t="e">
        <f>IF(#REF!=1,#REF!,IF(#REF!=1,#REF!,#REF!))</f>
        <v>#REF!</v>
      </c>
      <c r="L20" s="161" t="e">
        <f t="shared" si="9"/>
        <v>#REF!</v>
      </c>
      <c r="M20" s="161" t="e">
        <f>IF(#REF!=1,#REF!,IF(#REF!=1,#REF!,#REF!))</f>
        <v>#REF!</v>
      </c>
      <c r="N20" s="161" t="e">
        <f t="shared" si="10"/>
        <v>#REF!</v>
      </c>
      <c r="O20" s="161"/>
      <c r="P20" s="162" t="e">
        <f t="shared" si="11"/>
        <v>#REF!</v>
      </c>
      <c r="Q20" s="163"/>
      <c r="R20" s="164">
        <f t="shared" si="12"/>
        <v>0</v>
      </c>
      <c r="S20" s="163"/>
      <c r="T20" s="164">
        <f t="shared" si="5"/>
        <v>0</v>
      </c>
      <c r="U20" s="175"/>
      <c r="V20" s="164">
        <f t="shared" si="7"/>
        <v>0</v>
      </c>
      <c r="W20" s="166">
        <f t="shared" si="6"/>
        <v>0</v>
      </c>
      <c r="X20" s="254"/>
      <c r="Y20" s="255"/>
    </row>
    <row r="21" spans="3:25" ht="21.6" customHeight="1" outlineLevel="1">
      <c r="C21" s="155"/>
      <c r="D21" s="179" t="s">
        <v>48</v>
      </c>
      <c r="E21" s="167"/>
      <c r="F21" s="158" t="s">
        <v>24</v>
      </c>
      <c r="G21" s="168">
        <v>1</v>
      </c>
      <c r="H21" s="159" t="s">
        <v>172</v>
      </c>
      <c r="I21" s="174" t="e">
        <f>IF(#REF!=1,#REF!,IF(#REF!=1,#REF!,#REF!))</f>
        <v>#REF!</v>
      </c>
      <c r="J21" s="161" t="e">
        <f t="shared" si="8"/>
        <v>#REF!</v>
      </c>
      <c r="K21" s="174" t="e">
        <f>IF(#REF!=1,#REF!,IF(#REF!=1,#REF!,#REF!))</f>
        <v>#REF!</v>
      </c>
      <c r="L21" s="161" t="e">
        <f t="shared" si="9"/>
        <v>#REF!</v>
      </c>
      <c r="M21" s="161" t="e">
        <f>IF(#REF!=1,#REF!,IF(#REF!=1,#REF!,#REF!))</f>
        <v>#REF!</v>
      </c>
      <c r="N21" s="161" t="e">
        <f t="shared" si="10"/>
        <v>#REF!</v>
      </c>
      <c r="O21" s="161"/>
      <c r="P21" s="162" t="e">
        <f t="shared" si="11"/>
        <v>#REF!</v>
      </c>
      <c r="Q21" s="163"/>
      <c r="R21" s="164">
        <f t="shared" si="12"/>
        <v>0</v>
      </c>
      <c r="S21" s="163"/>
      <c r="T21" s="164">
        <f t="shared" si="5"/>
        <v>0</v>
      </c>
      <c r="U21" s="175"/>
      <c r="V21" s="164">
        <f t="shared" si="7"/>
        <v>0</v>
      </c>
      <c r="W21" s="166">
        <f t="shared" si="6"/>
        <v>0</v>
      </c>
      <c r="X21" s="254"/>
      <c r="Y21" s="255"/>
    </row>
    <row r="22" spans="3:25" ht="21.6" customHeight="1" outlineLevel="1">
      <c r="C22" s="155"/>
      <c r="D22" s="156" t="s">
        <v>49</v>
      </c>
      <c r="E22" s="157"/>
      <c r="F22" s="158" t="s">
        <v>182</v>
      </c>
      <c r="G22" s="168">
        <v>1</v>
      </c>
      <c r="H22" s="159" t="s">
        <v>172</v>
      </c>
      <c r="I22" s="174" t="e">
        <f>IF(#REF!=1,#REF!,IF(#REF!=1,#REF!,#REF!))</f>
        <v>#REF!</v>
      </c>
      <c r="J22" s="161" t="e">
        <f t="shared" si="8"/>
        <v>#REF!</v>
      </c>
      <c r="K22" s="174" t="e">
        <f>IF(#REF!=1,#REF!,IF(#REF!=1,#REF!,#REF!))</f>
        <v>#REF!</v>
      </c>
      <c r="L22" s="161" t="e">
        <f t="shared" si="9"/>
        <v>#REF!</v>
      </c>
      <c r="M22" s="161" t="e">
        <f>IF(#REF!=1,#REF!,IF(#REF!=1,#REF!,#REF!))</f>
        <v>#REF!</v>
      </c>
      <c r="N22" s="161" t="e">
        <f t="shared" si="10"/>
        <v>#REF!</v>
      </c>
      <c r="O22" s="161"/>
      <c r="P22" s="162" t="e">
        <f t="shared" si="11"/>
        <v>#REF!</v>
      </c>
      <c r="Q22" s="163"/>
      <c r="R22" s="164">
        <f t="shared" si="12"/>
        <v>0</v>
      </c>
      <c r="S22" s="163"/>
      <c r="T22" s="164">
        <f t="shared" si="5"/>
        <v>0</v>
      </c>
      <c r="U22" s="175"/>
      <c r="V22" s="164">
        <f t="shared" si="7"/>
        <v>0</v>
      </c>
      <c r="W22" s="166">
        <f t="shared" si="6"/>
        <v>0</v>
      </c>
      <c r="X22" s="254"/>
      <c r="Y22" s="255"/>
    </row>
    <row r="23" spans="3:25" ht="21.6" customHeight="1" outlineLevel="1">
      <c r="C23" s="155"/>
      <c r="D23" s="179" t="s">
        <v>51</v>
      </c>
      <c r="E23" s="167"/>
      <c r="F23" s="181" t="s">
        <v>25</v>
      </c>
      <c r="G23" s="168">
        <v>2</v>
      </c>
      <c r="H23" s="159" t="s">
        <v>169</v>
      </c>
      <c r="I23" s="174" t="e">
        <f>IF(#REF!=1,#REF!,IF(#REF!=1,#REF!,#REF!))</f>
        <v>#REF!</v>
      </c>
      <c r="J23" s="161" t="e">
        <f t="shared" si="8"/>
        <v>#REF!</v>
      </c>
      <c r="K23" s="174" t="e">
        <f>IF(#REF!=1,#REF!,IF(#REF!=1,#REF!,#REF!))</f>
        <v>#REF!</v>
      </c>
      <c r="L23" s="161" t="e">
        <f t="shared" si="9"/>
        <v>#REF!</v>
      </c>
      <c r="M23" s="161" t="e">
        <f>IF(#REF!=1,#REF!,IF(#REF!=1,#REF!,#REF!))</f>
        <v>#REF!</v>
      </c>
      <c r="N23" s="161" t="e">
        <f t="shared" si="10"/>
        <v>#REF!</v>
      </c>
      <c r="O23" s="161"/>
      <c r="P23" s="162" t="e">
        <f t="shared" si="11"/>
        <v>#REF!</v>
      </c>
      <c r="Q23" s="163"/>
      <c r="R23" s="164">
        <f t="shared" si="12"/>
        <v>0</v>
      </c>
      <c r="S23" s="163"/>
      <c r="T23" s="164">
        <f t="shared" si="5"/>
        <v>0</v>
      </c>
      <c r="U23" s="175"/>
      <c r="V23" s="164">
        <f t="shared" si="7"/>
        <v>0</v>
      </c>
      <c r="W23" s="166">
        <f t="shared" si="6"/>
        <v>0</v>
      </c>
      <c r="X23" s="254"/>
      <c r="Y23" s="255"/>
    </row>
    <row r="24" spans="3:25" ht="21.6" customHeight="1" outlineLevel="1">
      <c r="C24" s="155"/>
      <c r="D24" s="156" t="s">
        <v>53</v>
      </c>
      <c r="E24" s="157"/>
      <c r="F24" s="158" t="s">
        <v>183</v>
      </c>
      <c r="G24" s="168">
        <v>1</v>
      </c>
      <c r="H24" s="159" t="s">
        <v>169</v>
      </c>
      <c r="I24" s="174" t="e">
        <f>IF(#REF!=1,#REF!,IF(#REF!=1,#REF!,#REF!))</f>
        <v>#REF!</v>
      </c>
      <c r="J24" s="161" t="e">
        <f t="shared" si="8"/>
        <v>#REF!</v>
      </c>
      <c r="K24" s="174" t="e">
        <f>IF(#REF!=1,#REF!,IF(#REF!=1,#REF!,#REF!))</f>
        <v>#REF!</v>
      </c>
      <c r="L24" s="161" t="e">
        <f t="shared" si="9"/>
        <v>#REF!</v>
      </c>
      <c r="M24" s="161" t="e">
        <f>IF(#REF!=1,#REF!,IF(#REF!=1,#REF!,#REF!))</f>
        <v>#REF!</v>
      </c>
      <c r="N24" s="161" t="e">
        <f t="shared" si="10"/>
        <v>#REF!</v>
      </c>
      <c r="O24" s="161"/>
      <c r="P24" s="162" t="e">
        <f t="shared" si="11"/>
        <v>#REF!</v>
      </c>
      <c r="Q24" s="163"/>
      <c r="R24" s="164">
        <f t="shared" si="12"/>
        <v>0</v>
      </c>
      <c r="S24" s="163"/>
      <c r="T24" s="164">
        <f t="shared" si="5"/>
        <v>0</v>
      </c>
      <c r="U24" s="175"/>
      <c r="V24" s="164">
        <f t="shared" si="7"/>
        <v>0</v>
      </c>
      <c r="W24" s="166">
        <f t="shared" si="6"/>
        <v>0</v>
      </c>
      <c r="X24" s="254"/>
      <c r="Y24" s="255"/>
    </row>
    <row r="25" spans="3:25" ht="21.6" customHeight="1" outlineLevel="1">
      <c r="C25" s="155"/>
      <c r="D25" s="179" t="s">
        <v>54</v>
      </c>
      <c r="E25" s="157"/>
      <c r="F25" s="158" t="s">
        <v>184</v>
      </c>
      <c r="G25" s="168">
        <v>1</v>
      </c>
      <c r="H25" s="159" t="s">
        <v>169</v>
      </c>
      <c r="I25" s="174" t="e">
        <f>IF(#REF!=1,#REF!,IF(#REF!=1,#REF!,#REF!))</f>
        <v>#REF!</v>
      </c>
      <c r="J25" s="161" t="e">
        <f t="shared" si="8"/>
        <v>#REF!</v>
      </c>
      <c r="K25" s="174" t="e">
        <f>IF(#REF!=1,#REF!,IF(#REF!=1,#REF!,#REF!))</f>
        <v>#REF!</v>
      </c>
      <c r="L25" s="161" t="e">
        <f t="shared" si="9"/>
        <v>#REF!</v>
      </c>
      <c r="M25" s="161" t="e">
        <f>IF(#REF!=1,#REF!,IF(#REF!=1,#REF!,#REF!))</f>
        <v>#REF!</v>
      </c>
      <c r="N25" s="161" t="e">
        <f t="shared" si="10"/>
        <v>#REF!</v>
      </c>
      <c r="O25" s="161"/>
      <c r="P25" s="162" t="e">
        <f t="shared" si="11"/>
        <v>#REF!</v>
      </c>
      <c r="Q25" s="163"/>
      <c r="R25" s="164">
        <f t="shared" si="12"/>
        <v>0</v>
      </c>
      <c r="S25" s="163"/>
      <c r="T25" s="164">
        <f t="shared" si="5"/>
        <v>0</v>
      </c>
      <c r="U25" s="175"/>
      <c r="V25" s="164">
        <f t="shared" si="7"/>
        <v>0</v>
      </c>
      <c r="W25" s="166">
        <f t="shared" si="6"/>
        <v>0</v>
      </c>
      <c r="X25" s="254"/>
      <c r="Y25" s="255"/>
    </row>
    <row r="26" spans="3:25" ht="21.6" customHeight="1" outlineLevel="1">
      <c r="C26" s="155"/>
      <c r="D26" s="156" t="s">
        <v>56</v>
      </c>
      <c r="E26" s="167"/>
      <c r="F26" s="181" t="s">
        <v>185</v>
      </c>
      <c r="G26" s="182">
        <v>13</v>
      </c>
      <c r="H26" s="159" t="s">
        <v>169</v>
      </c>
      <c r="I26" s="174" t="e">
        <f>IF(#REF!=1,#REF!,IF(#REF!=1,#REF!,#REF!))</f>
        <v>#REF!</v>
      </c>
      <c r="J26" s="161" t="e">
        <f t="shared" si="8"/>
        <v>#REF!</v>
      </c>
      <c r="K26" s="174" t="e">
        <f>IF(#REF!=1,#REF!,IF(#REF!=1,#REF!,#REF!))</f>
        <v>#REF!</v>
      </c>
      <c r="L26" s="161" t="e">
        <f t="shared" si="9"/>
        <v>#REF!</v>
      </c>
      <c r="M26" s="161" t="e">
        <f>IF(#REF!=1,#REF!,IF(#REF!=1,#REF!,#REF!))</f>
        <v>#REF!</v>
      </c>
      <c r="N26" s="161" t="e">
        <f t="shared" si="10"/>
        <v>#REF!</v>
      </c>
      <c r="O26" s="161"/>
      <c r="P26" s="162" t="e">
        <f t="shared" si="11"/>
        <v>#REF!</v>
      </c>
      <c r="Q26" s="163"/>
      <c r="R26" s="164">
        <f t="shared" si="12"/>
        <v>0</v>
      </c>
      <c r="S26" s="163"/>
      <c r="T26" s="164">
        <f t="shared" si="5"/>
        <v>0</v>
      </c>
      <c r="U26" s="175"/>
      <c r="V26" s="164">
        <f t="shared" si="7"/>
        <v>0</v>
      </c>
      <c r="W26" s="166">
        <f t="shared" si="6"/>
        <v>0</v>
      </c>
      <c r="X26" s="186"/>
      <c r="Y26" s="255"/>
    </row>
    <row r="27" spans="3:25" ht="21.6" customHeight="1">
      <c r="C27" s="183">
        <v>2</v>
      </c>
      <c r="D27" s="157"/>
      <c r="E27" s="157"/>
      <c r="F27" s="184" t="s">
        <v>186</v>
      </c>
      <c r="G27" s="168">
        <v>1</v>
      </c>
      <c r="H27" s="159" t="s">
        <v>169</v>
      </c>
      <c r="I27" s="174" t="e">
        <f>IF(#REF!=1,#REF!,IF(#REF!=1,#REF!,#REF!))</f>
        <v>#REF!</v>
      </c>
      <c r="J27" s="161" t="e">
        <f t="shared" si="8"/>
        <v>#REF!</v>
      </c>
      <c r="K27" s="174" t="e">
        <f>IF(#REF!=1,#REF!,IF(#REF!=1,#REF!,#REF!))</f>
        <v>#REF!</v>
      </c>
      <c r="L27" s="161" t="e">
        <f t="shared" si="9"/>
        <v>#REF!</v>
      </c>
      <c r="M27" s="161" t="e">
        <f>IF(#REF!=1,#REF!,IF(#REF!=1,#REF!,#REF!))</f>
        <v>#REF!</v>
      </c>
      <c r="N27" s="161" t="e">
        <f t="shared" si="10"/>
        <v>#REF!</v>
      </c>
      <c r="O27" s="161"/>
      <c r="P27" s="162" t="e">
        <f t="shared" si="11"/>
        <v>#REF!</v>
      </c>
      <c r="Q27" s="163"/>
      <c r="R27" s="164">
        <f t="shared" si="12"/>
        <v>0</v>
      </c>
      <c r="S27" s="163"/>
      <c r="T27" s="164">
        <f t="shared" si="5"/>
        <v>0</v>
      </c>
      <c r="U27" s="175"/>
      <c r="V27" s="164">
        <f t="shared" si="7"/>
        <v>0</v>
      </c>
      <c r="W27" s="166">
        <f t="shared" si="6"/>
        <v>0</v>
      </c>
      <c r="X27" s="186"/>
      <c r="Y27" s="255"/>
    </row>
    <row r="28" spans="3:25" ht="21.6" customHeight="1">
      <c r="C28" s="145">
        <v>3</v>
      </c>
      <c r="D28" s="157"/>
      <c r="E28" s="157"/>
      <c r="F28" s="158" t="s">
        <v>187</v>
      </c>
      <c r="G28" s="148">
        <v>1</v>
      </c>
      <c r="H28" s="149" t="s">
        <v>172</v>
      </c>
      <c r="I28" s="169"/>
      <c r="J28" s="169"/>
      <c r="K28" s="169"/>
      <c r="L28" s="169"/>
      <c r="M28" s="169"/>
      <c r="N28" s="169"/>
      <c r="O28" s="169"/>
      <c r="P28" s="169"/>
      <c r="Q28" s="170"/>
      <c r="R28" s="185"/>
      <c r="S28" s="170"/>
      <c r="T28" s="185"/>
      <c r="U28" s="170"/>
      <c r="V28" s="164"/>
      <c r="W28" s="166"/>
      <c r="X28" s="254"/>
      <c r="Y28" s="255"/>
    </row>
    <row r="29" spans="3:25" ht="21.6" customHeight="1" outlineLevel="1">
      <c r="C29" s="155"/>
      <c r="D29" s="156" t="s">
        <v>39</v>
      </c>
      <c r="E29" s="157"/>
      <c r="F29" s="158" t="s">
        <v>188</v>
      </c>
      <c r="G29" s="180">
        <v>1</v>
      </c>
      <c r="H29" s="159" t="s">
        <v>189</v>
      </c>
      <c r="I29" s="174" t="e">
        <f>IF(#REF!=1,#REF!,IF(#REF!=1,#REF!,#REF!))</f>
        <v>#REF!</v>
      </c>
      <c r="J29" s="161" t="e">
        <f t="shared" ref="J29:J32" si="13">G29*I29</f>
        <v>#REF!</v>
      </c>
      <c r="K29" s="174" t="e">
        <f>IF(#REF!=1,#REF!,IF(#REF!=1,#REF!,#REF!))</f>
        <v>#REF!</v>
      </c>
      <c r="L29" s="161" t="e">
        <f t="shared" ref="L29:L32" si="14">G29*K29</f>
        <v>#REF!</v>
      </c>
      <c r="M29" s="161" t="e">
        <f>IF(#REF!=1,#REF!,IF(#REF!=1,#REF!,#REF!))</f>
        <v>#REF!</v>
      </c>
      <c r="N29" s="161" t="e">
        <f t="shared" ref="N29:N32" si="15">G29*M29</f>
        <v>#REF!</v>
      </c>
      <c r="O29" s="161"/>
      <c r="P29" s="162" t="e">
        <f t="shared" si="11"/>
        <v>#REF!</v>
      </c>
      <c r="Q29" s="163"/>
      <c r="R29" s="164">
        <f t="shared" ref="R29:R32" si="16">Q29*G29</f>
        <v>0</v>
      </c>
      <c r="S29" s="163"/>
      <c r="T29" s="164">
        <f t="shared" si="5"/>
        <v>0</v>
      </c>
      <c r="U29" s="175"/>
      <c r="V29" s="164">
        <f t="shared" si="7"/>
        <v>0</v>
      </c>
      <c r="W29" s="166">
        <f t="shared" si="6"/>
        <v>0</v>
      </c>
      <c r="X29" s="254"/>
      <c r="Y29" s="255"/>
    </row>
    <row r="30" spans="3:25" ht="21.6" customHeight="1" outlineLevel="1">
      <c r="C30" s="155"/>
      <c r="D30" s="156" t="s">
        <v>40</v>
      </c>
      <c r="E30" s="157"/>
      <c r="F30" s="158" t="s">
        <v>190</v>
      </c>
      <c r="G30" s="180">
        <v>2</v>
      </c>
      <c r="H30" s="159" t="s">
        <v>189</v>
      </c>
      <c r="I30" s="174" t="e">
        <f>IF(#REF!=1,#REF!,IF(#REF!=1,#REF!,#REF!))</f>
        <v>#REF!</v>
      </c>
      <c r="J30" s="161" t="e">
        <f t="shared" si="13"/>
        <v>#REF!</v>
      </c>
      <c r="K30" s="174" t="e">
        <f>IF(#REF!=1,#REF!,IF(#REF!=1,#REF!,#REF!))</f>
        <v>#REF!</v>
      </c>
      <c r="L30" s="161" t="e">
        <f t="shared" si="14"/>
        <v>#REF!</v>
      </c>
      <c r="M30" s="161" t="e">
        <f>IF(#REF!=1,#REF!,IF(#REF!=1,#REF!,#REF!))</f>
        <v>#REF!</v>
      </c>
      <c r="N30" s="161" t="e">
        <f t="shared" si="15"/>
        <v>#REF!</v>
      </c>
      <c r="O30" s="161"/>
      <c r="P30" s="162" t="e">
        <f t="shared" si="11"/>
        <v>#REF!</v>
      </c>
      <c r="Q30" s="163"/>
      <c r="R30" s="164">
        <f t="shared" si="16"/>
        <v>0</v>
      </c>
      <c r="S30" s="163"/>
      <c r="T30" s="164">
        <f t="shared" si="5"/>
        <v>0</v>
      </c>
      <c r="U30" s="175"/>
      <c r="V30" s="164">
        <f t="shared" si="7"/>
        <v>0</v>
      </c>
      <c r="W30" s="166">
        <f t="shared" si="6"/>
        <v>0</v>
      </c>
      <c r="X30" s="186"/>
      <c r="Y30" s="255"/>
    </row>
    <row r="31" spans="3:25" ht="21.6" customHeight="1" outlineLevel="1">
      <c r="C31" s="155"/>
      <c r="D31" s="179" t="s">
        <v>68</v>
      </c>
      <c r="E31" s="157"/>
      <c r="F31" s="158" t="s">
        <v>191</v>
      </c>
      <c r="G31" s="180">
        <v>1</v>
      </c>
      <c r="H31" s="159" t="s">
        <v>172</v>
      </c>
      <c r="I31" s="174" t="e">
        <f>IF(#REF!=1,#REF!,IF(#REF!=1,#REF!,#REF!))</f>
        <v>#REF!</v>
      </c>
      <c r="J31" s="161" t="e">
        <f t="shared" si="13"/>
        <v>#REF!</v>
      </c>
      <c r="K31" s="174" t="e">
        <f>IF(#REF!=1,#REF!,IF(#REF!=1,#REF!,#REF!))</f>
        <v>#REF!</v>
      </c>
      <c r="L31" s="161" t="e">
        <f t="shared" si="14"/>
        <v>#REF!</v>
      </c>
      <c r="M31" s="161" t="e">
        <f>IF(#REF!=1,#REF!,IF(#REF!=1,#REF!,#REF!))</f>
        <v>#REF!</v>
      </c>
      <c r="N31" s="161" t="e">
        <f t="shared" si="15"/>
        <v>#REF!</v>
      </c>
      <c r="O31" s="161"/>
      <c r="P31" s="162" t="e">
        <f t="shared" si="11"/>
        <v>#REF!</v>
      </c>
      <c r="Q31" s="163"/>
      <c r="R31" s="164">
        <f t="shared" si="16"/>
        <v>0</v>
      </c>
      <c r="S31" s="163"/>
      <c r="T31" s="164">
        <f t="shared" si="5"/>
        <v>0</v>
      </c>
      <c r="U31" s="175"/>
      <c r="V31" s="164">
        <f t="shared" si="7"/>
        <v>0</v>
      </c>
      <c r="W31" s="166">
        <f t="shared" si="6"/>
        <v>0</v>
      </c>
      <c r="X31" s="254"/>
      <c r="Y31" s="255"/>
    </row>
    <row r="32" spans="3:25" ht="21.6" customHeight="1">
      <c r="C32" s="183">
        <v>4</v>
      </c>
      <c r="D32" s="157"/>
      <c r="E32" s="157"/>
      <c r="F32" s="184" t="s">
        <v>192</v>
      </c>
      <c r="G32" s="168">
        <v>1</v>
      </c>
      <c r="H32" s="159" t="s">
        <v>172</v>
      </c>
      <c r="I32" s="174" t="e">
        <f>IF(#REF!=1,#REF!,IF(#REF!=1,#REF!,#REF!))</f>
        <v>#REF!</v>
      </c>
      <c r="J32" s="161" t="e">
        <f t="shared" si="13"/>
        <v>#REF!</v>
      </c>
      <c r="K32" s="174" t="e">
        <f>IF(#REF!=1,#REF!,IF(#REF!=1,#REF!,#REF!))</f>
        <v>#REF!</v>
      </c>
      <c r="L32" s="161" t="e">
        <f t="shared" si="14"/>
        <v>#REF!</v>
      </c>
      <c r="M32" s="161" t="e">
        <f>IF(#REF!=1,#REF!,IF(#REF!=1,#REF!,#REF!))</f>
        <v>#REF!</v>
      </c>
      <c r="N32" s="161" t="e">
        <f t="shared" si="15"/>
        <v>#REF!</v>
      </c>
      <c r="O32" s="161"/>
      <c r="P32" s="162" t="e">
        <f t="shared" si="11"/>
        <v>#REF!</v>
      </c>
      <c r="Q32" s="163"/>
      <c r="R32" s="164">
        <f t="shared" si="16"/>
        <v>0</v>
      </c>
      <c r="S32" s="163"/>
      <c r="T32" s="164">
        <f t="shared" si="5"/>
        <v>0</v>
      </c>
      <c r="U32" s="175"/>
      <c r="V32" s="164">
        <f t="shared" si="7"/>
        <v>0</v>
      </c>
      <c r="W32" s="166">
        <f t="shared" si="6"/>
        <v>0</v>
      </c>
      <c r="X32" s="186"/>
      <c r="Y32" s="255"/>
    </row>
    <row r="33" spans="3:25" ht="21.6" customHeight="1">
      <c r="C33" s="145">
        <v>5</v>
      </c>
      <c r="D33" s="167"/>
      <c r="E33" s="157"/>
      <c r="F33" s="158" t="s">
        <v>193</v>
      </c>
      <c r="G33" s="148">
        <v>1</v>
      </c>
      <c r="H33" s="149" t="s">
        <v>172</v>
      </c>
      <c r="I33" s="169"/>
      <c r="J33" s="169"/>
      <c r="K33" s="169"/>
      <c r="L33" s="169"/>
      <c r="M33" s="169"/>
      <c r="N33" s="169"/>
      <c r="O33" s="169"/>
      <c r="P33" s="169"/>
      <c r="Q33" s="170"/>
      <c r="R33" s="185"/>
      <c r="S33" s="170"/>
      <c r="T33" s="185"/>
      <c r="U33" s="170"/>
      <c r="V33" s="164"/>
      <c r="W33" s="166"/>
      <c r="X33" s="254"/>
      <c r="Y33" s="255"/>
    </row>
    <row r="34" spans="3:25" ht="21.6" customHeight="1" outlineLevel="1">
      <c r="C34" s="155"/>
      <c r="D34" s="156" t="s">
        <v>39</v>
      </c>
      <c r="E34" s="157"/>
      <c r="F34" s="158" t="s">
        <v>194</v>
      </c>
      <c r="G34" s="168">
        <v>1</v>
      </c>
      <c r="H34" s="159" t="s">
        <v>172</v>
      </c>
      <c r="I34" s="174" t="e">
        <f>IF(#REF!=1,#REF!,IF(#REF!=1,#REF!,#REF!))</f>
        <v>#REF!</v>
      </c>
      <c r="J34" s="161" t="e">
        <f t="shared" ref="J34:J35" si="17">G34*I34</f>
        <v>#REF!</v>
      </c>
      <c r="K34" s="174" t="e">
        <f>IF(#REF!=1,#REF!,IF(#REF!=1,#REF!,#REF!))</f>
        <v>#REF!</v>
      </c>
      <c r="L34" s="161" t="e">
        <f t="shared" ref="L34:L35" si="18">G34*K34</f>
        <v>#REF!</v>
      </c>
      <c r="M34" s="161" t="e">
        <f>IF(#REF!=1,#REF!,IF(#REF!=1,#REF!,#REF!))</f>
        <v>#REF!</v>
      </c>
      <c r="N34" s="161" t="e">
        <f t="shared" ref="N34:N35" si="19">G34*M34</f>
        <v>#REF!</v>
      </c>
      <c r="O34" s="161"/>
      <c r="P34" s="162" t="e">
        <f t="shared" si="11"/>
        <v>#REF!</v>
      </c>
      <c r="Q34" s="163"/>
      <c r="R34" s="164">
        <f t="shared" ref="R34:R35" si="20">Q34*G34</f>
        <v>0</v>
      </c>
      <c r="S34" s="163"/>
      <c r="T34" s="164">
        <f t="shared" si="5"/>
        <v>0</v>
      </c>
      <c r="U34" s="175"/>
      <c r="V34" s="164">
        <f t="shared" si="7"/>
        <v>0</v>
      </c>
      <c r="W34" s="166">
        <f t="shared" si="6"/>
        <v>0</v>
      </c>
      <c r="X34" s="254"/>
      <c r="Y34" s="255"/>
    </row>
    <row r="35" spans="3:25" ht="21.6" customHeight="1" outlineLevel="1">
      <c r="C35" s="155"/>
      <c r="D35" s="156" t="s">
        <v>40</v>
      </c>
      <c r="E35" s="157"/>
      <c r="F35" s="158" t="s">
        <v>195</v>
      </c>
      <c r="G35" s="168">
        <v>13</v>
      </c>
      <c r="H35" s="159" t="s">
        <v>172</v>
      </c>
      <c r="I35" s="174" t="e">
        <f>IF(#REF!=1,#REF!,IF(#REF!=1,#REF!,#REF!))</f>
        <v>#REF!</v>
      </c>
      <c r="J35" s="161" t="e">
        <f t="shared" si="17"/>
        <v>#REF!</v>
      </c>
      <c r="K35" s="174" t="e">
        <f>IF(#REF!=1,#REF!,IF(#REF!=1,#REF!,#REF!))</f>
        <v>#REF!</v>
      </c>
      <c r="L35" s="161" t="e">
        <f t="shared" si="18"/>
        <v>#REF!</v>
      </c>
      <c r="M35" s="161" t="e">
        <f>IF(#REF!=1,#REF!,IF(#REF!=1,#REF!,#REF!))</f>
        <v>#REF!</v>
      </c>
      <c r="N35" s="161" t="e">
        <f t="shared" si="19"/>
        <v>#REF!</v>
      </c>
      <c r="O35" s="161"/>
      <c r="P35" s="162" t="e">
        <f t="shared" si="11"/>
        <v>#REF!</v>
      </c>
      <c r="Q35" s="163"/>
      <c r="R35" s="164">
        <f t="shared" si="20"/>
        <v>0</v>
      </c>
      <c r="S35" s="163"/>
      <c r="T35" s="164">
        <f t="shared" si="5"/>
        <v>0</v>
      </c>
      <c r="U35" s="175"/>
      <c r="V35" s="164">
        <f t="shared" si="7"/>
        <v>0</v>
      </c>
      <c r="W35" s="166">
        <f t="shared" si="6"/>
        <v>0</v>
      </c>
      <c r="X35" s="186"/>
      <c r="Y35" s="255"/>
    </row>
    <row r="36" spans="3:25" ht="21.6" customHeight="1">
      <c r="C36" s="145">
        <v>6</v>
      </c>
      <c r="D36" s="157"/>
      <c r="E36" s="157"/>
      <c r="F36" s="158" t="s">
        <v>26</v>
      </c>
      <c r="G36" s="148">
        <v>1</v>
      </c>
      <c r="H36" s="149" t="s">
        <v>172</v>
      </c>
      <c r="I36" s="169"/>
      <c r="J36" s="169"/>
      <c r="K36" s="169"/>
      <c r="L36" s="169"/>
      <c r="M36" s="169"/>
      <c r="N36" s="169"/>
      <c r="O36" s="169"/>
      <c r="P36" s="169"/>
      <c r="Q36" s="170"/>
      <c r="R36" s="185"/>
      <c r="S36" s="170"/>
      <c r="T36" s="185"/>
      <c r="U36" s="170"/>
      <c r="V36" s="164"/>
      <c r="W36" s="166"/>
      <c r="X36" s="254"/>
      <c r="Y36" s="255"/>
    </row>
    <row r="37" spans="3:25" ht="21.6" customHeight="1" outlineLevel="1">
      <c r="C37" s="155"/>
      <c r="D37" s="156" t="s">
        <v>39</v>
      </c>
      <c r="E37" s="157"/>
      <c r="F37" s="158" t="s">
        <v>196</v>
      </c>
      <c r="G37" s="168">
        <v>1</v>
      </c>
      <c r="H37" s="159" t="s">
        <v>172</v>
      </c>
      <c r="I37" s="174" t="e">
        <f>IF(#REF!=1,#REF!,IF(#REF!=1,#REF!,#REF!))</f>
        <v>#REF!</v>
      </c>
      <c r="J37" s="161" t="e">
        <f t="shared" ref="J37:J41" si="21">G37*I37</f>
        <v>#REF!</v>
      </c>
      <c r="K37" s="174" t="e">
        <f>IF(#REF!=1,#REF!,IF(#REF!=1,#REF!,#REF!))</f>
        <v>#REF!</v>
      </c>
      <c r="L37" s="161" t="e">
        <f t="shared" ref="L37:L41" si="22">G37*K37</f>
        <v>#REF!</v>
      </c>
      <c r="M37" s="161" t="e">
        <f>IF(#REF!=1,#REF!,IF(#REF!=1,#REF!,#REF!))</f>
        <v>#REF!</v>
      </c>
      <c r="N37" s="161" t="e">
        <f t="shared" ref="N37:N41" si="23">G37*M37</f>
        <v>#REF!</v>
      </c>
      <c r="O37" s="161"/>
      <c r="P37" s="162" t="e">
        <f t="shared" si="11"/>
        <v>#REF!</v>
      </c>
      <c r="Q37" s="163"/>
      <c r="R37" s="164">
        <f t="shared" ref="R37:R41" si="24">Q37*G37</f>
        <v>0</v>
      </c>
      <c r="S37" s="163"/>
      <c r="T37" s="164">
        <f t="shared" si="5"/>
        <v>0</v>
      </c>
      <c r="U37" s="175"/>
      <c r="V37" s="164">
        <f t="shared" si="7"/>
        <v>0</v>
      </c>
      <c r="W37" s="166">
        <f t="shared" si="6"/>
        <v>0</v>
      </c>
      <c r="X37" s="257"/>
      <c r="Y37" s="255"/>
    </row>
    <row r="38" spans="3:25" ht="21.6" customHeight="1" outlineLevel="1">
      <c r="C38" s="155"/>
      <c r="D38" s="156" t="s">
        <v>40</v>
      </c>
      <c r="E38" s="157"/>
      <c r="F38" s="158" t="s">
        <v>197</v>
      </c>
      <c r="G38" s="168">
        <v>1</v>
      </c>
      <c r="H38" s="159" t="s">
        <v>172</v>
      </c>
      <c r="I38" s="174" t="e">
        <f>IF(#REF!=1,#REF!,IF(#REF!=1,#REF!,#REF!))</f>
        <v>#REF!</v>
      </c>
      <c r="J38" s="161" t="e">
        <f t="shared" si="21"/>
        <v>#REF!</v>
      </c>
      <c r="K38" s="174" t="e">
        <f>IF(#REF!=1,#REF!,IF(#REF!=1,#REF!,#REF!))</f>
        <v>#REF!</v>
      </c>
      <c r="L38" s="161" t="e">
        <f t="shared" si="22"/>
        <v>#REF!</v>
      </c>
      <c r="M38" s="161" t="e">
        <f>IF(#REF!=1,#REF!,IF(#REF!=1,#REF!,#REF!))</f>
        <v>#REF!</v>
      </c>
      <c r="N38" s="161" t="e">
        <f t="shared" si="23"/>
        <v>#REF!</v>
      </c>
      <c r="O38" s="161"/>
      <c r="P38" s="162" t="e">
        <f t="shared" si="11"/>
        <v>#REF!</v>
      </c>
      <c r="Q38" s="163"/>
      <c r="R38" s="164">
        <f t="shared" si="24"/>
        <v>0</v>
      </c>
      <c r="S38" s="163"/>
      <c r="T38" s="164">
        <f t="shared" si="5"/>
        <v>0</v>
      </c>
      <c r="U38" s="175"/>
      <c r="V38" s="164">
        <f t="shared" si="7"/>
        <v>0</v>
      </c>
      <c r="W38" s="166">
        <f t="shared" si="6"/>
        <v>0</v>
      </c>
      <c r="X38" s="254"/>
      <c r="Y38" s="255"/>
    </row>
    <row r="39" spans="3:25" ht="21.6" customHeight="1">
      <c r="C39" s="145">
        <v>7</v>
      </c>
      <c r="D39" s="157"/>
      <c r="E39" s="157"/>
      <c r="F39" s="158" t="s">
        <v>27</v>
      </c>
      <c r="G39" s="168">
        <v>1</v>
      </c>
      <c r="H39" s="159" t="s">
        <v>172</v>
      </c>
      <c r="I39" s="174" t="e">
        <f>IF(#REF!=1,#REF!,IF(#REF!=1,#REF!,#REF!))</f>
        <v>#REF!</v>
      </c>
      <c r="J39" s="161" t="e">
        <f t="shared" si="21"/>
        <v>#REF!</v>
      </c>
      <c r="K39" s="174" t="e">
        <f>IF(#REF!=1,#REF!,IF(#REF!=1,#REF!,#REF!))</f>
        <v>#REF!</v>
      </c>
      <c r="L39" s="161" t="e">
        <f t="shared" si="22"/>
        <v>#REF!</v>
      </c>
      <c r="M39" s="161" t="e">
        <f>IF(#REF!=1,#REF!,IF(#REF!=1,#REF!,#REF!))</f>
        <v>#REF!</v>
      </c>
      <c r="N39" s="161" t="e">
        <f t="shared" si="23"/>
        <v>#REF!</v>
      </c>
      <c r="O39" s="161"/>
      <c r="P39" s="162" t="e">
        <f t="shared" si="11"/>
        <v>#REF!</v>
      </c>
      <c r="Q39" s="163"/>
      <c r="R39" s="164"/>
      <c r="S39" s="163"/>
      <c r="T39" s="164"/>
      <c r="U39" s="175"/>
      <c r="V39" s="164"/>
      <c r="W39" s="166"/>
      <c r="X39" s="186"/>
      <c r="Y39" s="255"/>
    </row>
    <row r="40" spans="3:25" ht="21.6" customHeight="1">
      <c r="C40" s="145">
        <v>8</v>
      </c>
      <c r="D40" s="157"/>
      <c r="E40" s="157"/>
      <c r="F40" s="158" t="s">
        <v>28</v>
      </c>
      <c r="G40" s="168">
        <v>1</v>
      </c>
      <c r="H40" s="159" t="s">
        <v>172</v>
      </c>
      <c r="I40" s="174" t="e">
        <f>IF(#REF!=1,#REF!,IF(#REF!=1,#REF!,#REF!))</f>
        <v>#REF!</v>
      </c>
      <c r="J40" s="161" t="e">
        <f t="shared" si="21"/>
        <v>#REF!</v>
      </c>
      <c r="K40" s="174" t="e">
        <f>IF(#REF!=1,#REF!,IF(#REF!=1,#REF!,#REF!))</f>
        <v>#REF!</v>
      </c>
      <c r="L40" s="161" t="e">
        <f t="shared" si="22"/>
        <v>#REF!</v>
      </c>
      <c r="M40" s="161" t="e">
        <f>IF(#REF!=1,#REF!,IF(#REF!=1,#REF!,#REF!))</f>
        <v>#REF!</v>
      </c>
      <c r="N40" s="161" t="e">
        <f t="shared" si="23"/>
        <v>#REF!</v>
      </c>
      <c r="O40" s="161"/>
      <c r="P40" s="162" t="e">
        <f t="shared" si="11"/>
        <v>#REF!</v>
      </c>
      <c r="Q40" s="163"/>
      <c r="R40" s="164">
        <f t="shared" si="24"/>
        <v>0</v>
      </c>
      <c r="S40" s="163"/>
      <c r="T40" s="164">
        <f t="shared" si="5"/>
        <v>0</v>
      </c>
      <c r="U40" s="175"/>
      <c r="V40" s="164">
        <f t="shared" si="7"/>
        <v>0</v>
      </c>
      <c r="W40" s="166">
        <f t="shared" si="6"/>
        <v>0</v>
      </c>
      <c r="X40" s="254"/>
      <c r="Y40" s="255"/>
    </row>
    <row r="41" spans="3:25" ht="21.6" customHeight="1">
      <c r="C41" s="145">
        <v>9</v>
      </c>
      <c r="D41" s="157"/>
      <c r="E41" s="157"/>
      <c r="F41" s="158" t="s">
        <v>198</v>
      </c>
      <c r="G41" s="168">
        <v>1</v>
      </c>
      <c r="H41" s="159" t="s">
        <v>172</v>
      </c>
      <c r="I41" s="174" t="e">
        <f>IF(#REF!=1,#REF!,IF(#REF!=1,#REF!,#REF!))</f>
        <v>#REF!</v>
      </c>
      <c r="J41" s="161" t="e">
        <f t="shared" si="21"/>
        <v>#REF!</v>
      </c>
      <c r="K41" s="174" t="e">
        <f>IF(#REF!=1,#REF!,IF(#REF!=1,#REF!,#REF!))</f>
        <v>#REF!</v>
      </c>
      <c r="L41" s="161" t="e">
        <f t="shared" si="22"/>
        <v>#REF!</v>
      </c>
      <c r="M41" s="161" t="e">
        <f>IF(#REF!=1,#REF!,IF(#REF!=1,#REF!,#REF!))</f>
        <v>#REF!</v>
      </c>
      <c r="N41" s="161" t="e">
        <f t="shared" si="23"/>
        <v>#REF!</v>
      </c>
      <c r="O41" s="161"/>
      <c r="P41" s="162" t="e">
        <f t="shared" si="11"/>
        <v>#REF!</v>
      </c>
      <c r="Q41" s="163"/>
      <c r="R41" s="164">
        <f t="shared" si="24"/>
        <v>0</v>
      </c>
      <c r="S41" s="163"/>
      <c r="T41" s="164">
        <f t="shared" si="5"/>
        <v>0</v>
      </c>
      <c r="U41" s="175"/>
      <c r="V41" s="164">
        <f t="shared" si="7"/>
        <v>0</v>
      </c>
      <c r="W41" s="166">
        <f t="shared" si="6"/>
        <v>0</v>
      </c>
      <c r="X41" s="254"/>
      <c r="Y41" s="255"/>
    </row>
    <row r="42" spans="3:25" ht="21.6" customHeight="1">
      <c r="C42" s="145"/>
      <c r="D42" s="157" t="s">
        <v>39</v>
      </c>
      <c r="E42" s="157"/>
      <c r="F42" s="158" t="s">
        <v>199</v>
      </c>
      <c r="G42" s="148">
        <v>1</v>
      </c>
      <c r="H42" s="149" t="s">
        <v>172</v>
      </c>
      <c r="I42" s="169"/>
      <c r="J42" s="169"/>
      <c r="K42" s="169"/>
      <c r="L42" s="169"/>
      <c r="M42" s="169"/>
      <c r="N42" s="169"/>
      <c r="O42" s="169"/>
      <c r="P42" s="169"/>
      <c r="Q42" s="170"/>
      <c r="R42" s="185"/>
      <c r="S42" s="170"/>
      <c r="T42" s="185"/>
      <c r="U42" s="170"/>
      <c r="V42" s="164"/>
      <c r="W42" s="166"/>
      <c r="X42" s="254"/>
      <c r="Y42" s="255"/>
    </row>
    <row r="43" spans="3:25" ht="21.6" customHeight="1" outlineLevel="1">
      <c r="C43" s="155"/>
      <c r="D43" s="156" t="s">
        <v>40</v>
      </c>
      <c r="E43" s="157"/>
      <c r="F43" s="158" t="s">
        <v>200</v>
      </c>
      <c r="G43" s="168">
        <v>92</v>
      </c>
      <c r="H43" s="159" t="s">
        <v>172</v>
      </c>
      <c r="I43" s="174" t="e">
        <f>IF(#REF!=1,#REF!,IF(#REF!=1,#REF!,#REF!))</f>
        <v>#REF!</v>
      </c>
      <c r="J43" s="161" t="e">
        <f t="shared" ref="J43:J46" si="25">G43*I43</f>
        <v>#REF!</v>
      </c>
      <c r="K43" s="174" t="e">
        <f>IF(#REF!=1,#REF!,IF(#REF!=1,#REF!,#REF!))</f>
        <v>#REF!</v>
      </c>
      <c r="L43" s="161" t="e">
        <f t="shared" ref="L43:L46" si="26">G43*K43</f>
        <v>#REF!</v>
      </c>
      <c r="M43" s="161" t="e">
        <f>IF(#REF!=1,#REF!,IF(#REF!=1,#REF!,#REF!))</f>
        <v>#REF!</v>
      </c>
      <c r="N43" s="161" t="e">
        <f t="shared" ref="N43:N46" si="27">G43*M43</f>
        <v>#REF!</v>
      </c>
      <c r="O43" s="161"/>
      <c r="P43" s="162" t="e">
        <f t="shared" si="11"/>
        <v>#REF!</v>
      </c>
      <c r="Q43" s="163"/>
      <c r="R43" s="164">
        <f t="shared" ref="R43:R46" si="28">Q43*G43</f>
        <v>0</v>
      </c>
      <c r="S43" s="163"/>
      <c r="T43" s="164">
        <f t="shared" si="5"/>
        <v>0</v>
      </c>
      <c r="U43" s="175"/>
      <c r="V43" s="164">
        <f t="shared" si="7"/>
        <v>0</v>
      </c>
      <c r="W43" s="166">
        <f t="shared" si="6"/>
        <v>0</v>
      </c>
      <c r="X43" s="254"/>
      <c r="Y43" s="255"/>
    </row>
    <row r="44" spans="3:25" ht="21.6" customHeight="1" outlineLevel="1">
      <c r="C44" s="155"/>
      <c r="D44" s="156" t="s">
        <v>68</v>
      </c>
      <c r="E44" s="157"/>
      <c r="F44" s="158" t="s">
        <v>201</v>
      </c>
      <c r="G44" s="168">
        <v>35</v>
      </c>
      <c r="H44" s="159" t="s">
        <v>172</v>
      </c>
      <c r="I44" s="174" t="e">
        <f>IF(#REF!=1,#REF!,IF(#REF!=1,#REF!,#REF!))</f>
        <v>#REF!</v>
      </c>
      <c r="J44" s="161" t="e">
        <f t="shared" si="25"/>
        <v>#REF!</v>
      </c>
      <c r="K44" s="174" t="e">
        <f>IF(#REF!=1,#REF!,IF(#REF!=1,#REF!,#REF!))</f>
        <v>#REF!</v>
      </c>
      <c r="L44" s="161" t="e">
        <f t="shared" si="26"/>
        <v>#REF!</v>
      </c>
      <c r="M44" s="161" t="e">
        <f>IF(#REF!=1,#REF!,IF(#REF!=1,#REF!,#REF!))</f>
        <v>#REF!</v>
      </c>
      <c r="N44" s="161" t="e">
        <f t="shared" si="27"/>
        <v>#REF!</v>
      </c>
      <c r="O44" s="161"/>
      <c r="P44" s="162" t="e">
        <f t="shared" si="11"/>
        <v>#REF!</v>
      </c>
      <c r="Q44" s="163"/>
      <c r="R44" s="164">
        <f t="shared" si="28"/>
        <v>0</v>
      </c>
      <c r="S44" s="163"/>
      <c r="T44" s="164">
        <f t="shared" si="5"/>
        <v>0</v>
      </c>
      <c r="U44" s="175"/>
      <c r="V44" s="164">
        <f t="shared" si="7"/>
        <v>0</v>
      </c>
      <c r="W44" s="166">
        <f t="shared" si="6"/>
        <v>0</v>
      </c>
      <c r="X44" s="186"/>
      <c r="Y44" s="255"/>
    </row>
    <row r="45" spans="3:25" ht="21.6" customHeight="1" outlineLevel="1">
      <c r="C45" s="155">
        <v>10</v>
      </c>
      <c r="D45" s="156"/>
      <c r="E45" s="157"/>
      <c r="F45" s="158" t="s">
        <v>29</v>
      </c>
      <c r="G45" s="168">
        <v>1</v>
      </c>
      <c r="H45" s="159" t="s">
        <v>172</v>
      </c>
      <c r="I45" s="174" t="e">
        <f>IF(#REF!=1,#REF!,IF(#REF!=1,#REF!,#REF!))</f>
        <v>#REF!</v>
      </c>
      <c r="J45" s="161" t="e">
        <f t="shared" si="25"/>
        <v>#REF!</v>
      </c>
      <c r="K45" s="174" t="e">
        <f>IF(#REF!=1,#REF!,IF(#REF!=1,#REF!,#REF!))</f>
        <v>#REF!</v>
      </c>
      <c r="L45" s="161" t="e">
        <f t="shared" si="26"/>
        <v>#REF!</v>
      </c>
      <c r="M45" s="161" t="e">
        <f>IF(#REF!=1,#REF!,IF(#REF!=1,#REF!,#REF!))</f>
        <v>#REF!</v>
      </c>
      <c r="N45" s="161" t="e">
        <f t="shared" si="27"/>
        <v>#REF!</v>
      </c>
      <c r="O45" s="161"/>
      <c r="P45" s="162" t="e">
        <f t="shared" si="11"/>
        <v>#REF!</v>
      </c>
      <c r="Q45" s="163"/>
      <c r="R45" s="164">
        <f t="shared" si="28"/>
        <v>0</v>
      </c>
      <c r="S45" s="163"/>
      <c r="T45" s="164">
        <f t="shared" si="5"/>
        <v>0</v>
      </c>
      <c r="U45" s="175"/>
      <c r="V45" s="164">
        <f t="shared" si="7"/>
        <v>0</v>
      </c>
      <c r="W45" s="166">
        <f t="shared" si="6"/>
        <v>0</v>
      </c>
      <c r="X45" s="254"/>
      <c r="Y45" s="255"/>
    </row>
    <row r="46" spans="3:25" ht="21.6" customHeight="1">
      <c r="C46" s="183">
        <v>11</v>
      </c>
      <c r="D46" s="157"/>
      <c r="E46" s="157"/>
      <c r="F46" s="158" t="s">
        <v>202</v>
      </c>
      <c r="G46" s="168">
        <v>1</v>
      </c>
      <c r="H46" s="159" t="s">
        <v>172</v>
      </c>
      <c r="I46" s="174" t="e">
        <f>IF(#REF!=1,#REF!,IF(#REF!=1,#REF!,#REF!))</f>
        <v>#REF!</v>
      </c>
      <c r="J46" s="187" t="e">
        <f t="shared" si="25"/>
        <v>#REF!</v>
      </c>
      <c r="K46" s="174" t="e">
        <f>IF(#REF!=1,#REF!,IF(#REF!=1,#REF!,#REF!))</f>
        <v>#REF!</v>
      </c>
      <c r="L46" s="187" t="e">
        <f t="shared" si="26"/>
        <v>#REF!</v>
      </c>
      <c r="M46" s="187" t="e">
        <f>IF(#REF!=1,#REF!,IF(#REF!=1,#REF!,#REF!))</f>
        <v>#REF!</v>
      </c>
      <c r="N46" s="187" t="e">
        <f t="shared" si="27"/>
        <v>#REF!</v>
      </c>
      <c r="O46" s="187"/>
      <c r="P46" s="188" t="e">
        <f t="shared" si="11"/>
        <v>#REF!</v>
      </c>
      <c r="Q46" s="163"/>
      <c r="R46" s="189">
        <f t="shared" si="28"/>
        <v>0</v>
      </c>
      <c r="S46" s="163"/>
      <c r="T46" s="164">
        <f t="shared" si="5"/>
        <v>0</v>
      </c>
      <c r="U46" s="175"/>
      <c r="V46" s="164">
        <f t="shared" si="7"/>
        <v>0</v>
      </c>
      <c r="W46" s="166">
        <f t="shared" si="6"/>
        <v>0</v>
      </c>
      <c r="X46" s="254"/>
      <c r="Y46" s="255"/>
    </row>
    <row r="47" spans="3:25" ht="21.6" customHeight="1">
      <c r="C47" s="145"/>
      <c r="D47" s="157" t="s">
        <v>39</v>
      </c>
      <c r="E47" s="157"/>
      <c r="F47" s="158" t="s">
        <v>203</v>
      </c>
      <c r="G47" s="148"/>
      <c r="H47" s="149"/>
      <c r="I47" s="190"/>
      <c r="J47" s="190"/>
      <c r="K47" s="190"/>
      <c r="L47" s="190"/>
      <c r="M47" s="190"/>
      <c r="N47" s="190"/>
      <c r="O47" s="190"/>
      <c r="P47" s="190"/>
      <c r="Q47" s="191"/>
      <c r="R47" s="152"/>
      <c r="S47" s="191"/>
      <c r="T47" s="152"/>
      <c r="U47" s="191"/>
      <c r="V47" s="164"/>
      <c r="W47" s="166"/>
      <c r="X47" s="258"/>
      <c r="Y47" s="255"/>
    </row>
    <row r="48" spans="3:25" ht="21.6" customHeight="1" outlineLevel="1">
      <c r="C48" s="155"/>
      <c r="D48" s="156"/>
      <c r="E48" s="157" t="s">
        <v>16</v>
      </c>
      <c r="F48" s="158" t="s">
        <v>204</v>
      </c>
      <c r="G48" s="168">
        <v>1</v>
      </c>
      <c r="H48" s="159" t="s">
        <v>172</v>
      </c>
      <c r="I48" s="169"/>
      <c r="J48" s="169"/>
      <c r="K48" s="169"/>
      <c r="L48" s="169"/>
      <c r="M48" s="169"/>
      <c r="N48" s="169"/>
      <c r="O48" s="169"/>
      <c r="P48" s="169"/>
      <c r="Q48" s="170"/>
      <c r="R48" s="171"/>
      <c r="S48" s="170"/>
      <c r="T48" s="171"/>
      <c r="U48" s="170"/>
      <c r="V48" s="164"/>
      <c r="W48" s="166"/>
      <c r="X48" s="254"/>
      <c r="Y48" s="255"/>
    </row>
    <row r="49" spans="3:25" ht="21.6" customHeight="1" outlineLevel="1">
      <c r="C49" s="155"/>
      <c r="D49" s="172"/>
      <c r="E49" s="173" t="s">
        <v>18</v>
      </c>
      <c r="F49" s="158" t="s">
        <v>205</v>
      </c>
      <c r="G49" s="192">
        <v>13</v>
      </c>
      <c r="H49" s="159" t="s">
        <v>172</v>
      </c>
      <c r="I49" s="174" t="e">
        <f>IF(#REF!=1,#REF!,IF(#REF!=1,#REF!,#REF!))</f>
        <v>#REF!</v>
      </c>
      <c r="J49" s="161" t="e">
        <f t="shared" ref="J49:J53" si="29">G49*I49</f>
        <v>#REF!</v>
      </c>
      <c r="K49" s="174" t="e">
        <f>IF(#REF!=1,#REF!,IF(#REF!=1,#REF!,#REF!))</f>
        <v>#REF!</v>
      </c>
      <c r="L49" s="161" t="e">
        <f t="shared" ref="L49:L53" si="30">G49*K49</f>
        <v>#REF!</v>
      </c>
      <c r="M49" s="161" t="e">
        <f>IF(#REF!=1,#REF!,IF(#REF!=1,#REF!,#REF!))</f>
        <v>#REF!</v>
      </c>
      <c r="N49" s="161" t="e">
        <f t="shared" ref="N49:N53" si="31">G49*M49</f>
        <v>#REF!</v>
      </c>
      <c r="O49" s="161"/>
      <c r="P49" s="162" t="e">
        <f t="shared" ref="P49:P53" si="32">J49+L49+N49</f>
        <v>#REF!</v>
      </c>
      <c r="Q49" s="163"/>
      <c r="R49" s="164">
        <f t="shared" ref="R49:R53" si="33">Q49*G49</f>
        <v>0</v>
      </c>
      <c r="S49" s="163"/>
      <c r="T49" s="164">
        <f t="shared" ref="T49:T113" si="34">S49*G49</f>
        <v>0</v>
      </c>
      <c r="U49" s="175"/>
      <c r="V49" s="164">
        <f t="shared" si="7"/>
        <v>0</v>
      </c>
      <c r="W49" s="166">
        <f t="shared" si="6"/>
        <v>0</v>
      </c>
      <c r="X49" s="254"/>
      <c r="Y49" s="255"/>
    </row>
    <row r="50" spans="3:25" ht="21.6" customHeight="1" outlineLevel="1">
      <c r="C50" s="155"/>
      <c r="D50" s="193" t="s">
        <v>40</v>
      </c>
      <c r="E50" s="157"/>
      <c r="F50" s="158" t="s">
        <v>30</v>
      </c>
      <c r="G50" s="192">
        <v>1</v>
      </c>
      <c r="H50" s="159" t="s">
        <v>172</v>
      </c>
      <c r="I50" s="174" t="e">
        <f>IF(#REF!=1,#REF!,IF(#REF!=1,#REF!,#REF!))</f>
        <v>#REF!</v>
      </c>
      <c r="J50" s="161" t="e">
        <f t="shared" si="29"/>
        <v>#REF!</v>
      </c>
      <c r="K50" s="174" t="e">
        <f>IF(#REF!=1,#REF!,IF(#REF!=1,#REF!,#REF!))</f>
        <v>#REF!</v>
      </c>
      <c r="L50" s="161" t="e">
        <f t="shared" si="30"/>
        <v>#REF!</v>
      </c>
      <c r="M50" s="161" t="e">
        <f>IF(#REF!=1,#REF!,IF(#REF!=1,#REF!,#REF!))</f>
        <v>#REF!</v>
      </c>
      <c r="N50" s="161" t="e">
        <f t="shared" si="31"/>
        <v>#REF!</v>
      </c>
      <c r="O50" s="161"/>
      <c r="P50" s="162" t="e">
        <f t="shared" si="32"/>
        <v>#REF!</v>
      </c>
      <c r="Q50" s="163"/>
      <c r="R50" s="164">
        <f t="shared" si="33"/>
        <v>0</v>
      </c>
      <c r="S50" s="163"/>
      <c r="T50" s="164">
        <f t="shared" si="34"/>
        <v>0</v>
      </c>
      <c r="U50" s="175"/>
      <c r="V50" s="164">
        <f t="shared" si="7"/>
        <v>0</v>
      </c>
      <c r="W50" s="166">
        <f t="shared" si="6"/>
        <v>0</v>
      </c>
      <c r="X50" s="254"/>
      <c r="Y50" s="255"/>
    </row>
    <row r="51" spans="3:25" s="194" customFormat="1" ht="21.6" customHeight="1" outlineLevel="1">
      <c r="C51" s="155">
        <v>12</v>
      </c>
      <c r="D51" s="156"/>
      <c r="E51" s="167"/>
      <c r="F51" s="158" t="s">
        <v>206</v>
      </c>
      <c r="G51" s="168">
        <v>1</v>
      </c>
      <c r="H51" s="159" t="s">
        <v>169</v>
      </c>
      <c r="I51" s="174" t="e">
        <f>IF(#REF!=1,#REF!,IF(#REF!=1,#REF!,#REF!))</f>
        <v>#REF!</v>
      </c>
      <c r="J51" s="161" t="e">
        <f t="shared" si="29"/>
        <v>#REF!</v>
      </c>
      <c r="K51" s="174" t="e">
        <f>IF(#REF!=1,#REF!,IF(#REF!=1,#REF!,#REF!))</f>
        <v>#REF!</v>
      </c>
      <c r="L51" s="161" t="e">
        <f t="shared" si="30"/>
        <v>#REF!</v>
      </c>
      <c r="M51" s="161" t="e">
        <f>IF(#REF!=1,#REF!,IF(#REF!=1,#REF!,#REF!))</f>
        <v>#REF!</v>
      </c>
      <c r="N51" s="161" t="e">
        <f t="shared" si="31"/>
        <v>#REF!</v>
      </c>
      <c r="O51" s="161"/>
      <c r="P51" s="162" t="e">
        <f t="shared" si="32"/>
        <v>#REF!</v>
      </c>
      <c r="Q51" s="163"/>
      <c r="R51" s="164">
        <f t="shared" si="33"/>
        <v>0</v>
      </c>
      <c r="S51" s="163"/>
      <c r="T51" s="164">
        <f t="shared" si="34"/>
        <v>0</v>
      </c>
      <c r="U51" s="175"/>
      <c r="V51" s="164">
        <f t="shared" si="7"/>
        <v>0</v>
      </c>
      <c r="W51" s="166">
        <f t="shared" si="6"/>
        <v>0</v>
      </c>
      <c r="X51" s="258"/>
      <c r="Y51" s="255"/>
    </row>
    <row r="52" spans="3:25" s="194" customFormat="1" ht="21.6" customHeight="1" outlineLevel="1">
      <c r="C52" s="155">
        <v>13</v>
      </c>
      <c r="D52" s="156"/>
      <c r="E52" s="167"/>
      <c r="F52" s="158" t="s">
        <v>207</v>
      </c>
      <c r="G52" s="168">
        <v>1</v>
      </c>
      <c r="H52" s="159" t="s">
        <v>172</v>
      </c>
      <c r="I52" s="174" t="e">
        <f>IF(#REF!=1,#REF!,IF(#REF!=1,#REF!,#REF!))</f>
        <v>#REF!</v>
      </c>
      <c r="J52" s="161" t="e">
        <f t="shared" si="29"/>
        <v>#REF!</v>
      </c>
      <c r="K52" s="174" t="e">
        <f>IF(#REF!=1,#REF!,IF(#REF!=1,#REF!,#REF!))</f>
        <v>#REF!</v>
      </c>
      <c r="L52" s="161" t="e">
        <f t="shared" si="30"/>
        <v>#REF!</v>
      </c>
      <c r="M52" s="161" t="e">
        <f>IF(#REF!=1,#REF!,IF(#REF!=1,#REF!,#REF!))</f>
        <v>#REF!</v>
      </c>
      <c r="N52" s="161" t="e">
        <f t="shared" si="31"/>
        <v>#REF!</v>
      </c>
      <c r="O52" s="161"/>
      <c r="P52" s="162" t="e">
        <f t="shared" si="32"/>
        <v>#REF!</v>
      </c>
      <c r="Q52" s="163"/>
      <c r="R52" s="164"/>
      <c r="S52" s="163"/>
      <c r="T52" s="164"/>
      <c r="U52" s="175"/>
      <c r="V52" s="164"/>
      <c r="W52" s="166"/>
      <c r="X52" s="258"/>
      <c r="Y52" s="255"/>
    </row>
    <row r="53" spans="3:25" s="194" customFormat="1" ht="21.6" customHeight="1">
      <c r="C53" s="145"/>
      <c r="D53" s="157" t="s">
        <v>39</v>
      </c>
      <c r="E53" s="157"/>
      <c r="F53" s="158" t="s">
        <v>31</v>
      </c>
      <c r="G53" s="168">
        <v>1</v>
      </c>
      <c r="H53" s="159" t="s">
        <v>172</v>
      </c>
      <c r="I53" s="174" t="e">
        <f>IF(#REF!=1,#REF!,IF(#REF!=1,#REF!,#REF!))</f>
        <v>#REF!</v>
      </c>
      <c r="J53" s="161" t="e">
        <f t="shared" si="29"/>
        <v>#REF!</v>
      </c>
      <c r="K53" s="174" t="e">
        <f>IF(#REF!=1,#REF!,IF(#REF!=1,#REF!,#REF!))</f>
        <v>#REF!</v>
      </c>
      <c r="L53" s="161" t="e">
        <f t="shared" si="30"/>
        <v>#REF!</v>
      </c>
      <c r="M53" s="161" t="e">
        <f>IF(#REF!=1,#REF!,IF(#REF!=1,#REF!,#REF!))</f>
        <v>#REF!</v>
      </c>
      <c r="N53" s="161" t="e">
        <f t="shared" si="31"/>
        <v>#REF!</v>
      </c>
      <c r="O53" s="161"/>
      <c r="P53" s="162" t="e">
        <f t="shared" si="32"/>
        <v>#REF!</v>
      </c>
      <c r="Q53" s="163"/>
      <c r="R53" s="164">
        <f t="shared" si="33"/>
        <v>0</v>
      </c>
      <c r="S53" s="163"/>
      <c r="T53" s="164">
        <f t="shared" si="34"/>
        <v>0</v>
      </c>
      <c r="U53" s="175"/>
      <c r="V53" s="164">
        <f t="shared" si="7"/>
        <v>0</v>
      </c>
      <c r="W53" s="166">
        <f t="shared" si="6"/>
        <v>0</v>
      </c>
      <c r="X53" s="258"/>
      <c r="Y53" s="255"/>
    </row>
    <row r="54" spans="3:25" s="194" customFormat="1" ht="21.6" customHeight="1">
      <c r="C54" s="145"/>
      <c r="D54" s="157" t="s">
        <v>40</v>
      </c>
      <c r="E54" s="157"/>
      <c r="F54" s="158" t="s">
        <v>32</v>
      </c>
      <c r="G54" s="148">
        <v>3</v>
      </c>
      <c r="H54" s="149" t="s">
        <v>172</v>
      </c>
      <c r="I54" s="169"/>
      <c r="J54" s="169"/>
      <c r="K54" s="169"/>
      <c r="L54" s="169"/>
      <c r="M54" s="169"/>
      <c r="N54" s="169"/>
      <c r="O54" s="169"/>
      <c r="P54" s="169"/>
      <c r="Q54" s="170"/>
      <c r="R54" s="185"/>
      <c r="S54" s="170"/>
      <c r="T54" s="185"/>
      <c r="U54" s="170"/>
      <c r="V54" s="164"/>
      <c r="W54" s="166"/>
      <c r="X54" s="195"/>
      <c r="Y54" s="255"/>
    </row>
    <row r="55" spans="3:25" s="194" customFormat="1" ht="21.6" customHeight="1" outlineLevel="1">
      <c r="C55" s="155"/>
      <c r="D55" s="156" t="s">
        <v>68</v>
      </c>
      <c r="E55" s="157"/>
      <c r="F55" s="158" t="s">
        <v>208</v>
      </c>
      <c r="G55" s="168">
        <v>1</v>
      </c>
      <c r="H55" s="159" t="s">
        <v>172</v>
      </c>
      <c r="I55" s="174" t="e">
        <f>IF(#REF!=1,#REF!,IF(#REF!=1,#REF!,#REF!))</f>
        <v>#REF!</v>
      </c>
      <c r="J55" s="161" t="e">
        <f t="shared" ref="J55:J57" si="35">G55*I55</f>
        <v>#REF!</v>
      </c>
      <c r="K55" s="174" t="e">
        <f>IF(#REF!=1,#REF!,IF(#REF!=1,#REF!,#REF!))</f>
        <v>#REF!</v>
      </c>
      <c r="L55" s="161" t="e">
        <f t="shared" ref="L55:L57" si="36">G55*K55</f>
        <v>#REF!</v>
      </c>
      <c r="M55" s="161" t="e">
        <f>IF(#REF!=1,#REF!,IF(#REF!=1,#REF!,#REF!))</f>
        <v>#REF!</v>
      </c>
      <c r="N55" s="161" t="e">
        <f t="shared" ref="N55:N57" si="37">G55*M55</f>
        <v>#REF!</v>
      </c>
      <c r="O55" s="161"/>
      <c r="P55" s="162" t="e">
        <f t="shared" ref="P55:P57" si="38">J55+L55+N55</f>
        <v>#REF!</v>
      </c>
      <c r="Q55" s="163"/>
      <c r="R55" s="164">
        <f t="shared" ref="R55:R57" si="39">Q55*G55</f>
        <v>0</v>
      </c>
      <c r="S55" s="163"/>
      <c r="T55" s="164">
        <f t="shared" si="34"/>
        <v>0</v>
      </c>
      <c r="U55" s="175"/>
      <c r="V55" s="164">
        <f t="shared" si="7"/>
        <v>0</v>
      </c>
      <c r="W55" s="166">
        <f t="shared" si="6"/>
        <v>0</v>
      </c>
      <c r="X55" s="196"/>
      <c r="Y55" s="255"/>
    </row>
    <row r="56" spans="3:25" s="194" customFormat="1" ht="21.6" customHeight="1" outlineLevel="1">
      <c r="C56" s="155">
        <v>14</v>
      </c>
      <c r="D56" s="156"/>
      <c r="E56" s="157"/>
      <c r="F56" s="158" t="s">
        <v>209</v>
      </c>
      <c r="G56" s="168">
        <v>1</v>
      </c>
      <c r="H56" s="159" t="s">
        <v>172</v>
      </c>
      <c r="I56" s="174" t="e">
        <f>IF(#REF!=1,#REF!,IF(#REF!=1,#REF!,#REF!))</f>
        <v>#REF!</v>
      </c>
      <c r="J56" s="161" t="e">
        <f t="shared" si="35"/>
        <v>#REF!</v>
      </c>
      <c r="K56" s="174" t="e">
        <f>IF(#REF!=1,#REF!,IF(#REF!=1,#REF!,#REF!))</f>
        <v>#REF!</v>
      </c>
      <c r="L56" s="161" t="e">
        <f t="shared" si="36"/>
        <v>#REF!</v>
      </c>
      <c r="M56" s="161" t="e">
        <f>IF(#REF!=1,#REF!,IF(#REF!=1,#REF!,#REF!))</f>
        <v>#REF!</v>
      </c>
      <c r="N56" s="161" t="e">
        <f t="shared" si="37"/>
        <v>#REF!</v>
      </c>
      <c r="O56" s="161"/>
      <c r="P56" s="162" t="e">
        <f t="shared" si="38"/>
        <v>#REF!</v>
      </c>
      <c r="Q56" s="163"/>
      <c r="R56" s="164">
        <f t="shared" si="39"/>
        <v>0</v>
      </c>
      <c r="S56" s="163"/>
      <c r="T56" s="164">
        <f t="shared" si="34"/>
        <v>0</v>
      </c>
      <c r="U56" s="175"/>
      <c r="V56" s="164">
        <f t="shared" si="7"/>
        <v>0</v>
      </c>
      <c r="W56" s="166">
        <f t="shared" si="6"/>
        <v>0</v>
      </c>
      <c r="X56" s="259"/>
      <c r="Y56" s="255"/>
    </row>
    <row r="57" spans="3:25" s="194" customFormat="1" ht="21.6" customHeight="1" outlineLevel="1">
      <c r="C57" s="197"/>
      <c r="D57" s="156" t="s">
        <v>39</v>
      </c>
      <c r="E57" s="157"/>
      <c r="F57" s="158" t="s">
        <v>210</v>
      </c>
      <c r="G57" s="168">
        <v>6</v>
      </c>
      <c r="H57" s="159" t="s">
        <v>172</v>
      </c>
      <c r="I57" s="174" t="e">
        <f>IF(#REF!=1,#REF!,IF(#REF!=1,#REF!,#REF!))</f>
        <v>#REF!</v>
      </c>
      <c r="J57" s="161" t="e">
        <f t="shared" si="35"/>
        <v>#REF!</v>
      </c>
      <c r="K57" s="174" t="e">
        <f>IF(#REF!=1,#REF!,IF(#REF!=1,#REF!,#REF!))</f>
        <v>#REF!</v>
      </c>
      <c r="L57" s="161" t="e">
        <f t="shared" si="36"/>
        <v>#REF!</v>
      </c>
      <c r="M57" s="161" t="e">
        <f>IF(#REF!=1,#REF!,IF(#REF!=1,#REF!,#REF!))</f>
        <v>#REF!</v>
      </c>
      <c r="N57" s="161" t="e">
        <f t="shared" si="37"/>
        <v>#REF!</v>
      </c>
      <c r="O57" s="161"/>
      <c r="P57" s="162" t="e">
        <f t="shared" si="38"/>
        <v>#REF!</v>
      </c>
      <c r="Q57" s="163"/>
      <c r="R57" s="164">
        <f t="shared" si="39"/>
        <v>0</v>
      </c>
      <c r="S57" s="163"/>
      <c r="T57" s="164">
        <f t="shared" si="34"/>
        <v>0</v>
      </c>
      <c r="U57" s="175"/>
      <c r="V57" s="164">
        <f t="shared" si="7"/>
        <v>0</v>
      </c>
      <c r="W57" s="166">
        <f t="shared" si="6"/>
        <v>0</v>
      </c>
      <c r="X57" s="258"/>
      <c r="Y57" s="255"/>
    </row>
    <row r="58" spans="3:25" s="194" customFormat="1" ht="21.6" customHeight="1">
      <c r="C58" s="145"/>
      <c r="D58" s="157" t="s">
        <v>40</v>
      </c>
      <c r="E58" s="157"/>
      <c r="F58" s="158" t="s">
        <v>33</v>
      </c>
      <c r="G58" s="148">
        <v>6</v>
      </c>
      <c r="H58" s="149" t="s">
        <v>172</v>
      </c>
      <c r="I58" s="169"/>
      <c r="J58" s="169"/>
      <c r="K58" s="169"/>
      <c r="L58" s="169"/>
      <c r="M58" s="169"/>
      <c r="N58" s="169"/>
      <c r="O58" s="169"/>
      <c r="P58" s="169"/>
      <c r="Q58" s="170"/>
      <c r="R58" s="185"/>
      <c r="S58" s="170"/>
      <c r="T58" s="185"/>
      <c r="U58" s="170"/>
      <c r="V58" s="164"/>
      <c r="W58" s="166"/>
      <c r="X58" s="186"/>
      <c r="Y58" s="255"/>
    </row>
    <row r="59" spans="3:25" ht="21.6" customHeight="1" outlineLevel="1">
      <c r="C59" s="155"/>
      <c r="D59" s="156" t="s">
        <v>68</v>
      </c>
      <c r="E59" s="157"/>
      <c r="F59" s="158" t="s">
        <v>211</v>
      </c>
      <c r="G59" s="168">
        <v>6</v>
      </c>
      <c r="H59" s="159" t="s">
        <v>172</v>
      </c>
      <c r="I59" s="174" t="e">
        <f>IF(#REF!=1,#REF!,IF(#REF!=1,#REF!,#REF!))</f>
        <v>#REF!</v>
      </c>
      <c r="J59" s="161" t="e">
        <f t="shared" ref="J59:J65" si="40">G59*I59</f>
        <v>#REF!</v>
      </c>
      <c r="K59" s="174" t="e">
        <f>IF(#REF!=1,#REF!,IF(#REF!=1,#REF!,#REF!))</f>
        <v>#REF!</v>
      </c>
      <c r="L59" s="161" t="e">
        <f t="shared" ref="L59:L65" si="41">G59*K59</f>
        <v>#REF!</v>
      </c>
      <c r="M59" s="161" t="e">
        <f>IF(#REF!=1,#REF!,IF(#REF!=1,#REF!,#REF!))</f>
        <v>#REF!</v>
      </c>
      <c r="N59" s="161" t="e">
        <f t="shared" ref="N59:N65" si="42">G59*M59</f>
        <v>#REF!</v>
      </c>
      <c r="O59" s="161"/>
      <c r="P59" s="162" t="e">
        <f t="shared" ref="P59:P65" si="43">J59+L59+N59</f>
        <v>#REF!</v>
      </c>
      <c r="Q59" s="163"/>
      <c r="R59" s="164">
        <f t="shared" ref="R59:R65" si="44">Q59*G59</f>
        <v>0</v>
      </c>
      <c r="S59" s="163"/>
      <c r="T59" s="164">
        <f t="shared" si="34"/>
        <v>0</v>
      </c>
      <c r="U59" s="175"/>
      <c r="V59" s="164">
        <f t="shared" si="7"/>
        <v>0</v>
      </c>
      <c r="W59" s="166">
        <f t="shared" si="6"/>
        <v>0</v>
      </c>
      <c r="X59" s="254"/>
      <c r="Y59" s="255"/>
    </row>
    <row r="60" spans="3:25" ht="21.6" customHeight="1" outlineLevel="1">
      <c r="C60" s="155"/>
      <c r="D60" s="156" t="s">
        <v>46</v>
      </c>
      <c r="E60" s="157"/>
      <c r="F60" s="158" t="s">
        <v>34</v>
      </c>
      <c r="G60" s="168">
        <v>6</v>
      </c>
      <c r="H60" s="159" t="s">
        <v>172</v>
      </c>
      <c r="I60" s="174" t="e">
        <f>IF(#REF!=1,#REF!,IF(#REF!=1,#REF!,#REF!))</f>
        <v>#REF!</v>
      </c>
      <c r="J60" s="161" t="e">
        <f t="shared" si="40"/>
        <v>#REF!</v>
      </c>
      <c r="K60" s="174" t="e">
        <f>IF(#REF!=1,#REF!,IF(#REF!=1,#REF!,#REF!))</f>
        <v>#REF!</v>
      </c>
      <c r="L60" s="161" t="e">
        <f t="shared" si="41"/>
        <v>#REF!</v>
      </c>
      <c r="M60" s="161" t="e">
        <f>IF(#REF!=1,#REF!,IF(#REF!=1,#REF!,#REF!))</f>
        <v>#REF!</v>
      </c>
      <c r="N60" s="161" t="e">
        <f t="shared" si="42"/>
        <v>#REF!</v>
      </c>
      <c r="O60" s="161"/>
      <c r="P60" s="162" t="e">
        <f t="shared" si="43"/>
        <v>#REF!</v>
      </c>
      <c r="Q60" s="163"/>
      <c r="R60" s="164">
        <f t="shared" si="44"/>
        <v>0</v>
      </c>
      <c r="S60" s="163"/>
      <c r="T60" s="164">
        <f t="shared" si="34"/>
        <v>0</v>
      </c>
      <c r="U60" s="175"/>
      <c r="V60" s="164">
        <f t="shared" si="7"/>
        <v>0</v>
      </c>
      <c r="W60" s="166">
        <f t="shared" si="6"/>
        <v>0</v>
      </c>
      <c r="X60" s="254"/>
      <c r="Y60" s="255"/>
    </row>
    <row r="61" spans="3:25" ht="21.6" customHeight="1" outlineLevel="1">
      <c r="C61" s="155">
        <v>15</v>
      </c>
      <c r="D61" s="156"/>
      <c r="E61" s="157"/>
      <c r="F61" s="158" t="s">
        <v>212</v>
      </c>
      <c r="G61" s="168">
        <v>1</v>
      </c>
      <c r="H61" s="159" t="s">
        <v>172</v>
      </c>
      <c r="I61" s="174" t="e">
        <f>IF(#REF!=1,#REF!,IF(#REF!=1,#REF!,#REF!))</f>
        <v>#REF!</v>
      </c>
      <c r="J61" s="161" t="e">
        <f t="shared" si="40"/>
        <v>#REF!</v>
      </c>
      <c r="K61" s="174" t="e">
        <f>IF(#REF!=1,#REF!,IF(#REF!=1,#REF!,#REF!))</f>
        <v>#REF!</v>
      </c>
      <c r="L61" s="161" t="e">
        <f t="shared" si="41"/>
        <v>#REF!</v>
      </c>
      <c r="M61" s="161" t="e">
        <f>IF(#REF!=1,#REF!,IF(#REF!=1,#REF!,#REF!))</f>
        <v>#REF!</v>
      </c>
      <c r="N61" s="161" t="e">
        <f t="shared" si="42"/>
        <v>#REF!</v>
      </c>
      <c r="O61" s="161"/>
      <c r="P61" s="162" t="e">
        <f>J61+L61+N61</f>
        <v>#REF!</v>
      </c>
      <c r="Q61" s="163"/>
      <c r="R61" s="164">
        <f t="shared" si="44"/>
        <v>0</v>
      </c>
      <c r="S61" s="163"/>
      <c r="T61" s="164">
        <f t="shared" si="34"/>
        <v>0</v>
      </c>
      <c r="U61" s="175"/>
      <c r="V61" s="164">
        <f t="shared" si="7"/>
        <v>0</v>
      </c>
      <c r="W61" s="166">
        <f t="shared" si="6"/>
        <v>0</v>
      </c>
      <c r="X61" s="258"/>
      <c r="Y61" s="255"/>
    </row>
    <row r="62" spans="3:25" ht="21.6" customHeight="1" outlineLevel="1">
      <c r="C62" s="155">
        <v>16</v>
      </c>
      <c r="D62" s="156"/>
      <c r="E62" s="157"/>
      <c r="F62" s="158" t="s">
        <v>213</v>
      </c>
      <c r="G62" s="168">
        <v>6</v>
      </c>
      <c r="H62" s="159" t="s">
        <v>172</v>
      </c>
      <c r="I62" s="174" t="e">
        <f>IF(#REF!=1,#REF!,IF(#REF!=1,#REF!,#REF!))</f>
        <v>#REF!</v>
      </c>
      <c r="J62" s="161" t="e">
        <f t="shared" si="40"/>
        <v>#REF!</v>
      </c>
      <c r="K62" s="174" t="e">
        <f>IF(#REF!=1,#REF!,IF(#REF!=1,#REF!,#REF!))</f>
        <v>#REF!</v>
      </c>
      <c r="L62" s="161" t="e">
        <f t="shared" si="41"/>
        <v>#REF!</v>
      </c>
      <c r="M62" s="161" t="e">
        <f>IF(#REF!=1,#REF!,IF(#REF!=1,#REF!,#REF!))</f>
        <v>#REF!</v>
      </c>
      <c r="N62" s="161" t="e">
        <f t="shared" si="42"/>
        <v>#REF!</v>
      </c>
      <c r="O62" s="161"/>
      <c r="P62" s="162" t="e">
        <f>J62+L62+N62</f>
        <v>#REF!</v>
      </c>
      <c r="Q62" s="163"/>
      <c r="R62" s="164">
        <f t="shared" si="44"/>
        <v>0</v>
      </c>
      <c r="S62" s="163"/>
      <c r="T62" s="164">
        <f t="shared" si="34"/>
        <v>0</v>
      </c>
      <c r="U62" s="175"/>
      <c r="V62" s="164">
        <f t="shared" si="7"/>
        <v>0</v>
      </c>
      <c r="W62" s="166">
        <f t="shared" si="6"/>
        <v>0</v>
      </c>
      <c r="X62" s="258"/>
      <c r="Y62" s="255"/>
    </row>
    <row r="63" spans="3:25" ht="21.6" customHeight="1">
      <c r="C63" s="183">
        <v>17</v>
      </c>
      <c r="D63" s="157"/>
      <c r="E63" s="157"/>
      <c r="F63" s="158" t="s">
        <v>214</v>
      </c>
      <c r="G63" s="168">
        <v>1</v>
      </c>
      <c r="H63" s="159" t="s">
        <v>172</v>
      </c>
      <c r="I63" s="174" t="e">
        <f>IF(#REF!=1,#REF!,IF(#REF!=1,#REF!,#REF!))</f>
        <v>#REF!</v>
      </c>
      <c r="J63" s="161" t="e">
        <f t="shared" si="40"/>
        <v>#REF!</v>
      </c>
      <c r="K63" s="174" t="e">
        <f>IF(#REF!=1,#REF!,IF(#REF!=1,#REF!,#REF!))</f>
        <v>#REF!</v>
      </c>
      <c r="L63" s="161" t="e">
        <f t="shared" si="41"/>
        <v>#REF!</v>
      </c>
      <c r="M63" s="161" t="e">
        <f>IF(#REF!=1,#REF!,IF(#REF!=1,#REF!,#REF!))</f>
        <v>#REF!</v>
      </c>
      <c r="N63" s="161" t="e">
        <f t="shared" si="42"/>
        <v>#REF!</v>
      </c>
      <c r="O63" s="161"/>
      <c r="P63" s="162" t="e">
        <f t="shared" si="43"/>
        <v>#REF!</v>
      </c>
      <c r="Q63" s="163"/>
      <c r="R63" s="164">
        <f t="shared" si="44"/>
        <v>0</v>
      </c>
      <c r="S63" s="163"/>
      <c r="T63" s="164">
        <f t="shared" si="34"/>
        <v>0</v>
      </c>
      <c r="U63" s="175"/>
      <c r="V63" s="164">
        <f t="shared" si="7"/>
        <v>0</v>
      </c>
      <c r="W63" s="166">
        <f t="shared" si="6"/>
        <v>0</v>
      </c>
      <c r="X63" s="258"/>
      <c r="Y63" s="255"/>
    </row>
    <row r="64" spans="3:25" ht="21.6" customHeight="1">
      <c r="C64" s="183">
        <v>18</v>
      </c>
      <c r="D64" s="157"/>
      <c r="E64" s="157"/>
      <c r="F64" s="181" t="s">
        <v>215</v>
      </c>
      <c r="G64" s="168">
        <v>1</v>
      </c>
      <c r="H64" s="159" t="s">
        <v>172</v>
      </c>
      <c r="I64" s="174" t="e">
        <f>IF(#REF!=1,#REF!,IF(#REF!=1,#REF!,#REF!))</f>
        <v>#REF!</v>
      </c>
      <c r="J64" s="187" t="e">
        <f t="shared" si="40"/>
        <v>#REF!</v>
      </c>
      <c r="K64" s="174" t="e">
        <f>IF(#REF!=1,#REF!,IF(#REF!=1,#REF!,#REF!))</f>
        <v>#REF!</v>
      </c>
      <c r="L64" s="187" t="e">
        <f t="shared" si="41"/>
        <v>#REF!</v>
      </c>
      <c r="M64" s="187" t="e">
        <f>IF(#REF!=1,#REF!,IF(#REF!=1,#REF!,#REF!))</f>
        <v>#REF!</v>
      </c>
      <c r="N64" s="187" t="e">
        <f t="shared" si="42"/>
        <v>#REF!</v>
      </c>
      <c r="O64" s="161"/>
      <c r="P64" s="162" t="e">
        <f t="shared" si="43"/>
        <v>#REF!</v>
      </c>
      <c r="Q64" s="163"/>
      <c r="R64" s="164">
        <f t="shared" si="44"/>
        <v>0</v>
      </c>
      <c r="S64" s="163"/>
      <c r="T64" s="164">
        <f t="shared" si="34"/>
        <v>0</v>
      </c>
      <c r="U64" s="198"/>
      <c r="V64" s="164">
        <f t="shared" si="7"/>
        <v>0</v>
      </c>
      <c r="W64" s="166">
        <f t="shared" si="6"/>
        <v>0</v>
      </c>
      <c r="X64" s="254"/>
      <c r="Y64" s="255"/>
    </row>
    <row r="65" spans="3:25" ht="21.6" customHeight="1">
      <c r="C65" s="183"/>
      <c r="D65" s="157" t="s">
        <v>39</v>
      </c>
      <c r="E65" s="157"/>
      <c r="F65" s="181" t="s">
        <v>216</v>
      </c>
      <c r="G65" s="168">
        <v>1</v>
      </c>
      <c r="H65" s="159" t="s">
        <v>172</v>
      </c>
      <c r="I65" s="174" t="e">
        <f>IF(#REF!=1,#REF!,IF(#REF!=1,#REF!,#REF!))</f>
        <v>#REF!</v>
      </c>
      <c r="J65" s="187" t="e">
        <f t="shared" si="40"/>
        <v>#REF!</v>
      </c>
      <c r="K65" s="174" t="e">
        <f>IF(#REF!=1,#REF!,IF(#REF!=1,#REF!,#REF!))</f>
        <v>#REF!</v>
      </c>
      <c r="L65" s="187" t="e">
        <f t="shared" si="41"/>
        <v>#REF!</v>
      </c>
      <c r="M65" s="187" t="e">
        <f>IF(#REF!=1,#REF!,IF(#REF!=1,#REF!,#REF!))</f>
        <v>#REF!</v>
      </c>
      <c r="N65" s="187" t="e">
        <f t="shared" si="42"/>
        <v>#REF!</v>
      </c>
      <c r="O65" s="161"/>
      <c r="P65" s="162" t="e">
        <f t="shared" si="43"/>
        <v>#REF!</v>
      </c>
      <c r="Q65" s="163"/>
      <c r="R65" s="164">
        <f t="shared" si="44"/>
        <v>0</v>
      </c>
      <c r="S65" s="163"/>
      <c r="T65" s="164">
        <f t="shared" si="34"/>
        <v>0</v>
      </c>
      <c r="U65" s="198"/>
      <c r="V65" s="164">
        <f t="shared" si="7"/>
        <v>0</v>
      </c>
      <c r="W65" s="166">
        <f t="shared" si="6"/>
        <v>0</v>
      </c>
      <c r="X65" s="186"/>
      <c r="Y65" s="255"/>
    </row>
    <row r="66" spans="3:25" s="194" customFormat="1" ht="21.6" customHeight="1">
      <c r="C66" s="145"/>
      <c r="D66" s="167" t="s">
        <v>40</v>
      </c>
      <c r="E66" s="167"/>
      <c r="F66" s="184" t="s">
        <v>217</v>
      </c>
      <c r="G66" s="148">
        <v>13</v>
      </c>
      <c r="H66" s="149" t="s">
        <v>172</v>
      </c>
      <c r="I66" s="169"/>
      <c r="J66" s="169"/>
      <c r="K66" s="169"/>
      <c r="L66" s="169"/>
      <c r="M66" s="169"/>
      <c r="N66" s="169"/>
      <c r="O66" s="169"/>
      <c r="P66" s="169"/>
      <c r="Q66" s="170"/>
      <c r="R66" s="185"/>
      <c r="S66" s="170"/>
      <c r="T66" s="164"/>
      <c r="U66" s="170"/>
      <c r="V66" s="164"/>
      <c r="W66" s="166"/>
      <c r="X66" s="254"/>
      <c r="Y66" s="255"/>
    </row>
    <row r="67" spans="3:25" ht="21.6" customHeight="1" outlineLevel="1">
      <c r="C67" s="155">
        <v>19</v>
      </c>
      <c r="D67" s="156"/>
      <c r="E67" s="157"/>
      <c r="F67" s="158" t="s">
        <v>218</v>
      </c>
      <c r="G67" s="192">
        <v>1</v>
      </c>
      <c r="H67" s="159" t="s">
        <v>172</v>
      </c>
      <c r="I67" s="174" t="e">
        <f>IF(#REF!=1,#REF!,IF(#REF!=1,#REF!,#REF!))</f>
        <v>#REF!</v>
      </c>
      <c r="J67" s="161" t="e">
        <f t="shared" ref="J67:J68" si="45">G67*I67</f>
        <v>#REF!</v>
      </c>
      <c r="K67" s="174" t="e">
        <f>IF(#REF!=1,#REF!,IF(#REF!=1,#REF!,#REF!))</f>
        <v>#REF!</v>
      </c>
      <c r="L67" s="161" t="e">
        <f t="shared" ref="L67:L68" si="46">G67*K67</f>
        <v>#REF!</v>
      </c>
      <c r="M67" s="161" t="e">
        <f>IF(#REF!=1,#REF!,IF(#REF!=1,#REF!,#REF!))</f>
        <v>#REF!</v>
      </c>
      <c r="N67" s="161" t="e">
        <f t="shared" ref="N67:N68" si="47">G67*M67</f>
        <v>#REF!</v>
      </c>
      <c r="O67" s="161"/>
      <c r="P67" s="162" t="e">
        <f t="shared" ref="P67:P68" si="48">J67+L67+N67</f>
        <v>#REF!</v>
      </c>
      <c r="Q67" s="163"/>
      <c r="R67" s="164">
        <f t="shared" ref="R67:R68" si="49">Q67*G67</f>
        <v>0</v>
      </c>
      <c r="S67" s="163"/>
      <c r="T67" s="164">
        <f t="shared" si="34"/>
        <v>0</v>
      </c>
      <c r="U67" s="175"/>
      <c r="V67" s="164">
        <f t="shared" si="7"/>
        <v>0</v>
      </c>
      <c r="W67" s="166">
        <f t="shared" si="6"/>
        <v>0</v>
      </c>
      <c r="X67" s="254"/>
      <c r="Y67" s="255"/>
    </row>
    <row r="68" spans="3:25" ht="21.6" customHeight="1" outlineLevel="1">
      <c r="C68" s="155"/>
      <c r="D68" s="156" t="s">
        <v>39</v>
      </c>
      <c r="E68" s="157"/>
      <c r="F68" s="158" t="s">
        <v>216</v>
      </c>
      <c r="G68" s="192">
        <v>1</v>
      </c>
      <c r="H68" s="159" t="s">
        <v>172</v>
      </c>
      <c r="I68" s="174" t="e">
        <f>IF(#REF!=1,#REF!,IF(#REF!=1,#REF!,#REF!))</f>
        <v>#REF!</v>
      </c>
      <c r="J68" s="161" t="e">
        <f t="shared" si="45"/>
        <v>#REF!</v>
      </c>
      <c r="K68" s="174" t="e">
        <f>IF(#REF!=1,#REF!,IF(#REF!=1,#REF!,#REF!))</f>
        <v>#REF!</v>
      </c>
      <c r="L68" s="161" t="e">
        <f t="shared" si="46"/>
        <v>#REF!</v>
      </c>
      <c r="M68" s="161" t="e">
        <f>IF(#REF!=1,#REF!,IF(#REF!=1,#REF!,#REF!))</f>
        <v>#REF!</v>
      </c>
      <c r="N68" s="161" t="e">
        <f t="shared" si="47"/>
        <v>#REF!</v>
      </c>
      <c r="O68" s="161"/>
      <c r="P68" s="162" t="e">
        <f t="shared" si="48"/>
        <v>#REF!</v>
      </c>
      <c r="Q68" s="163"/>
      <c r="R68" s="164">
        <f t="shared" si="49"/>
        <v>0</v>
      </c>
      <c r="S68" s="163"/>
      <c r="T68" s="164">
        <f t="shared" si="34"/>
        <v>0</v>
      </c>
      <c r="U68" s="175"/>
      <c r="V68" s="164">
        <f t="shared" si="7"/>
        <v>0</v>
      </c>
      <c r="W68" s="166">
        <f t="shared" si="6"/>
        <v>0</v>
      </c>
      <c r="X68" s="254"/>
      <c r="Y68" s="255"/>
    </row>
    <row r="69" spans="3:25" s="194" customFormat="1" ht="21.6" customHeight="1">
      <c r="C69" s="145"/>
      <c r="D69" s="167" t="s">
        <v>40</v>
      </c>
      <c r="E69" s="167"/>
      <c r="F69" s="184" t="s">
        <v>217</v>
      </c>
      <c r="G69" s="148">
        <v>13</v>
      </c>
      <c r="H69" s="149" t="s">
        <v>172</v>
      </c>
      <c r="I69" s="169"/>
      <c r="J69" s="169"/>
      <c r="K69" s="169"/>
      <c r="L69" s="169"/>
      <c r="M69" s="169"/>
      <c r="N69" s="169"/>
      <c r="O69" s="169"/>
      <c r="P69" s="169"/>
      <c r="Q69" s="170"/>
      <c r="R69" s="185"/>
      <c r="S69" s="170"/>
      <c r="T69" s="185"/>
      <c r="U69" s="170"/>
      <c r="V69" s="164"/>
      <c r="W69" s="166"/>
      <c r="X69" s="254"/>
      <c r="Y69" s="255"/>
    </row>
    <row r="70" spans="3:25" s="194" customFormat="1" ht="21.6" customHeight="1" outlineLevel="1">
      <c r="C70" s="155">
        <v>20</v>
      </c>
      <c r="D70" s="156"/>
      <c r="E70" s="157"/>
      <c r="F70" s="158" t="s">
        <v>219</v>
      </c>
      <c r="G70" s="199">
        <v>1</v>
      </c>
      <c r="H70" s="159" t="s">
        <v>172</v>
      </c>
      <c r="I70" s="174" t="e">
        <f>IF(#REF!=1,#REF!,IF(#REF!=1,#REF!,#REF!))</f>
        <v>#REF!</v>
      </c>
      <c r="J70" s="161" t="e">
        <f t="shared" ref="J70:J71" si="50">G70*I70</f>
        <v>#REF!</v>
      </c>
      <c r="K70" s="174" t="e">
        <f>IF(#REF!=1,#REF!,IF(#REF!=1,#REF!,#REF!))</f>
        <v>#REF!</v>
      </c>
      <c r="L70" s="161" t="e">
        <f t="shared" ref="L70:L71" si="51">G70*K70</f>
        <v>#REF!</v>
      </c>
      <c r="M70" s="161" t="e">
        <f>IF(#REF!=1,#REF!,IF(#REF!=1,#REF!,#REF!))</f>
        <v>#REF!</v>
      </c>
      <c r="N70" s="161" t="e">
        <f t="shared" ref="N70:N71" si="52">G70*M70</f>
        <v>#REF!</v>
      </c>
      <c r="O70" s="161"/>
      <c r="P70" s="162" t="e">
        <f t="shared" ref="P70:P71" si="53">J70+L70+N70</f>
        <v>#REF!</v>
      </c>
      <c r="Q70" s="163"/>
      <c r="R70" s="164">
        <f t="shared" ref="R70:R71" si="54">Q70*G70</f>
        <v>0</v>
      </c>
      <c r="S70" s="163"/>
      <c r="T70" s="164">
        <f t="shared" si="34"/>
        <v>0</v>
      </c>
      <c r="U70" s="175"/>
      <c r="V70" s="164">
        <f t="shared" si="7"/>
        <v>0</v>
      </c>
      <c r="W70" s="166">
        <f t="shared" si="6"/>
        <v>0</v>
      </c>
      <c r="X70" s="258"/>
      <c r="Y70" s="255"/>
    </row>
    <row r="71" spans="3:25" ht="21.6" customHeight="1" outlineLevel="1">
      <c r="C71" s="155"/>
      <c r="D71" s="156" t="s">
        <v>39</v>
      </c>
      <c r="E71" s="157"/>
      <c r="F71" s="158" t="s">
        <v>220</v>
      </c>
      <c r="G71" s="199">
        <v>1</v>
      </c>
      <c r="H71" s="159" t="s">
        <v>172</v>
      </c>
      <c r="I71" s="174" t="e">
        <f>IF(#REF!=1,#REF!,IF(#REF!=1,#REF!,#REF!))</f>
        <v>#REF!</v>
      </c>
      <c r="J71" s="161" t="e">
        <f t="shared" si="50"/>
        <v>#REF!</v>
      </c>
      <c r="K71" s="174" t="e">
        <f>IF(#REF!=1,#REF!,IF(#REF!=1,#REF!,#REF!))</f>
        <v>#REF!</v>
      </c>
      <c r="L71" s="161" t="e">
        <f t="shared" si="51"/>
        <v>#REF!</v>
      </c>
      <c r="M71" s="161" t="e">
        <f>IF(#REF!=1,#REF!,IF(#REF!=1,#REF!,#REF!))</f>
        <v>#REF!</v>
      </c>
      <c r="N71" s="161" t="e">
        <f t="shared" si="52"/>
        <v>#REF!</v>
      </c>
      <c r="O71" s="161"/>
      <c r="P71" s="162" t="e">
        <f t="shared" si="53"/>
        <v>#REF!</v>
      </c>
      <c r="Q71" s="163"/>
      <c r="R71" s="164">
        <f t="shared" si="54"/>
        <v>0</v>
      </c>
      <c r="S71" s="163"/>
      <c r="T71" s="164">
        <f t="shared" si="34"/>
        <v>0</v>
      </c>
      <c r="U71" s="175"/>
      <c r="V71" s="164">
        <f t="shared" si="7"/>
        <v>0</v>
      </c>
      <c r="W71" s="166">
        <f t="shared" si="6"/>
        <v>0</v>
      </c>
      <c r="X71" s="258"/>
      <c r="Y71" s="255"/>
    </row>
    <row r="72" spans="3:25" s="194" customFormat="1" ht="21.6" customHeight="1">
      <c r="C72" s="145"/>
      <c r="D72" s="157" t="s">
        <v>40</v>
      </c>
      <c r="E72" s="157"/>
      <c r="F72" s="158" t="s">
        <v>221</v>
      </c>
      <c r="G72" s="148">
        <v>1</v>
      </c>
      <c r="H72" s="149" t="s">
        <v>172</v>
      </c>
      <c r="I72" s="169"/>
      <c r="J72" s="169"/>
      <c r="K72" s="169"/>
      <c r="L72" s="169"/>
      <c r="M72" s="169"/>
      <c r="N72" s="169"/>
      <c r="O72" s="169"/>
      <c r="P72" s="169"/>
      <c r="Q72" s="170"/>
      <c r="R72" s="185"/>
      <c r="S72" s="170"/>
      <c r="T72" s="185"/>
      <c r="U72" s="170"/>
      <c r="V72" s="164"/>
      <c r="W72" s="166"/>
      <c r="X72" s="254"/>
      <c r="Y72" s="255"/>
    </row>
    <row r="73" spans="3:25" s="194" customFormat="1" ht="21.6" customHeight="1" outlineLevel="1">
      <c r="C73" s="155"/>
      <c r="D73" s="156" t="s">
        <v>68</v>
      </c>
      <c r="E73" s="157"/>
      <c r="F73" s="158" t="s">
        <v>222</v>
      </c>
      <c r="G73" s="168">
        <v>1</v>
      </c>
      <c r="H73" s="159" t="s">
        <v>172</v>
      </c>
      <c r="I73" s="174" t="e">
        <f>IF(#REF!=1,#REF!,IF(#REF!=1,#REF!,#REF!))</f>
        <v>#REF!</v>
      </c>
      <c r="J73" s="161" t="e">
        <f t="shared" ref="J73:J76" si="55">G73*I73</f>
        <v>#REF!</v>
      </c>
      <c r="K73" s="174" t="e">
        <f>IF(#REF!=1,#REF!,IF(#REF!=1,#REF!,#REF!))</f>
        <v>#REF!</v>
      </c>
      <c r="L73" s="161" t="e">
        <f t="shared" ref="L73:L76" si="56">G73*K73</f>
        <v>#REF!</v>
      </c>
      <c r="M73" s="161" t="e">
        <f>IF(#REF!=1,#REF!,IF(#REF!=1,#REF!,#REF!))</f>
        <v>#REF!</v>
      </c>
      <c r="N73" s="161" t="e">
        <f t="shared" ref="N73:N76" si="57">G73*M73</f>
        <v>#REF!</v>
      </c>
      <c r="O73" s="161"/>
      <c r="P73" s="162" t="e">
        <f t="shared" ref="P73:P76" si="58">J73+L73+N73</f>
        <v>#REF!</v>
      </c>
      <c r="Q73" s="163"/>
      <c r="R73" s="164">
        <f t="shared" ref="R73:R76" si="59">Q73*G73</f>
        <v>0</v>
      </c>
      <c r="S73" s="163"/>
      <c r="T73" s="164">
        <f t="shared" si="34"/>
        <v>0</v>
      </c>
      <c r="U73" s="175"/>
      <c r="V73" s="164">
        <f t="shared" si="7"/>
        <v>0</v>
      </c>
      <c r="W73" s="166">
        <f t="shared" ref="W73:W136" si="60">R73+T73+V73</f>
        <v>0</v>
      </c>
      <c r="X73" s="258"/>
      <c r="Y73" s="255"/>
    </row>
    <row r="74" spans="3:25" ht="21.6" customHeight="1" outlineLevel="1">
      <c r="C74" s="155">
        <v>21</v>
      </c>
      <c r="D74" s="156"/>
      <c r="E74" s="157"/>
      <c r="F74" s="158" t="s">
        <v>223</v>
      </c>
      <c r="G74" s="168">
        <v>1</v>
      </c>
      <c r="H74" s="159" t="s">
        <v>172</v>
      </c>
      <c r="I74" s="174" t="e">
        <f>IF(#REF!=1,#REF!,IF(#REF!=1,#REF!,#REF!))</f>
        <v>#REF!</v>
      </c>
      <c r="J74" s="161" t="e">
        <f t="shared" si="55"/>
        <v>#REF!</v>
      </c>
      <c r="K74" s="174" t="e">
        <f>IF(#REF!=1,#REF!,IF(#REF!=1,#REF!,#REF!))</f>
        <v>#REF!</v>
      </c>
      <c r="L74" s="161" t="e">
        <f t="shared" si="56"/>
        <v>#REF!</v>
      </c>
      <c r="M74" s="161" t="e">
        <f>IF(#REF!=1,#REF!,IF(#REF!=1,#REF!,#REF!))</f>
        <v>#REF!</v>
      </c>
      <c r="N74" s="161" t="e">
        <f t="shared" si="57"/>
        <v>#REF!</v>
      </c>
      <c r="O74" s="161"/>
      <c r="P74" s="162" t="e">
        <f t="shared" si="58"/>
        <v>#REF!</v>
      </c>
      <c r="Q74" s="163"/>
      <c r="R74" s="164">
        <f t="shared" si="59"/>
        <v>0</v>
      </c>
      <c r="S74" s="163"/>
      <c r="T74" s="164">
        <f t="shared" si="34"/>
        <v>0</v>
      </c>
      <c r="U74" s="175"/>
      <c r="V74" s="164">
        <f t="shared" si="7"/>
        <v>0</v>
      </c>
      <c r="W74" s="166">
        <f t="shared" si="60"/>
        <v>0</v>
      </c>
      <c r="X74" s="196"/>
      <c r="Y74" s="255"/>
    </row>
    <row r="75" spans="3:25" ht="21.6" customHeight="1" outlineLevel="1">
      <c r="C75" s="155">
        <v>22</v>
      </c>
      <c r="D75" s="156"/>
      <c r="E75" s="157"/>
      <c r="F75" s="158" t="s">
        <v>224</v>
      </c>
      <c r="G75" s="168">
        <v>1</v>
      </c>
      <c r="H75" s="159" t="s">
        <v>172</v>
      </c>
      <c r="I75" s="174" t="e">
        <f>IF(#REF!=1,#REF!,IF(#REF!=1,#REF!,#REF!))</f>
        <v>#REF!</v>
      </c>
      <c r="J75" s="161" t="e">
        <f t="shared" si="55"/>
        <v>#REF!</v>
      </c>
      <c r="K75" s="174" t="e">
        <f>IF(#REF!=1,#REF!,IF(#REF!=1,#REF!,#REF!))</f>
        <v>#REF!</v>
      </c>
      <c r="L75" s="161" t="e">
        <f t="shared" si="56"/>
        <v>#REF!</v>
      </c>
      <c r="M75" s="161" t="e">
        <f>IF(#REF!=1,#REF!,IF(#REF!=1,#REF!,#REF!))</f>
        <v>#REF!</v>
      </c>
      <c r="N75" s="161" t="e">
        <f t="shared" si="57"/>
        <v>#REF!</v>
      </c>
      <c r="O75" s="161"/>
      <c r="P75" s="162" t="e">
        <f t="shared" si="58"/>
        <v>#REF!</v>
      </c>
      <c r="Q75" s="163"/>
      <c r="R75" s="164">
        <f t="shared" si="59"/>
        <v>0</v>
      </c>
      <c r="S75" s="163"/>
      <c r="T75" s="164">
        <f t="shared" si="34"/>
        <v>0</v>
      </c>
      <c r="U75" s="175"/>
      <c r="V75" s="164">
        <f t="shared" ref="V75:V137" si="61">U75*G75</f>
        <v>0</v>
      </c>
      <c r="W75" s="166">
        <f t="shared" si="60"/>
        <v>0</v>
      </c>
      <c r="X75" s="258"/>
      <c r="Y75" s="255"/>
    </row>
    <row r="76" spans="3:25" s="194" customFormat="1" ht="21.6" customHeight="1">
      <c r="C76" s="145"/>
      <c r="D76" s="167" t="s">
        <v>39</v>
      </c>
      <c r="E76" s="167"/>
      <c r="F76" s="184" t="s">
        <v>35</v>
      </c>
      <c r="G76" s="168">
        <v>1</v>
      </c>
      <c r="H76" s="159" t="s">
        <v>172</v>
      </c>
      <c r="I76" s="174" t="e">
        <f>IF(#REF!=1,#REF!,IF(#REF!=1,#REF!,#REF!))</f>
        <v>#REF!</v>
      </c>
      <c r="J76" s="161" t="e">
        <f t="shared" si="55"/>
        <v>#REF!</v>
      </c>
      <c r="K76" s="174" t="e">
        <f>IF(#REF!=1,#REF!,IF(#REF!=1,#REF!,#REF!))</f>
        <v>#REF!</v>
      </c>
      <c r="L76" s="161" t="e">
        <f t="shared" si="56"/>
        <v>#REF!</v>
      </c>
      <c r="M76" s="161" t="e">
        <f>IF(#REF!=1,#REF!,IF(#REF!=1,#REF!,#REF!))</f>
        <v>#REF!</v>
      </c>
      <c r="N76" s="161" t="e">
        <f t="shared" si="57"/>
        <v>#REF!</v>
      </c>
      <c r="O76" s="161"/>
      <c r="P76" s="162" t="e">
        <f t="shared" si="58"/>
        <v>#REF!</v>
      </c>
      <c r="Q76" s="163"/>
      <c r="R76" s="164">
        <f t="shared" si="59"/>
        <v>0</v>
      </c>
      <c r="S76" s="163"/>
      <c r="T76" s="164">
        <f t="shared" si="34"/>
        <v>0</v>
      </c>
      <c r="U76" s="175"/>
      <c r="V76" s="164">
        <f t="shared" si="61"/>
        <v>0</v>
      </c>
      <c r="W76" s="166">
        <f t="shared" si="60"/>
        <v>0</v>
      </c>
      <c r="X76" s="254"/>
      <c r="Y76" s="255"/>
    </row>
    <row r="77" spans="3:25" ht="21.6" customHeight="1">
      <c r="C77" s="145"/>
      <c r="D77" s="157" t="s">
        <v>40</v>
      </c>
      <c r="E77" s="167"/>
      <c r="F77" s="158" t="s">
        <v>225</v>
      </c>
      <c r="G77" s="148">
        <v>28</v>
      </c>
      <c r="H77" s="149" t="s">
        <v>172</v>
      </c>
      <c r="I77" s="174"/>
      <c r="J77" s="161"/>
      <c r="K77" s="174"/>
      <c r="L77" s="161"/>
      <c r="M77" s="161"/>
      <c r="N77" s="161"/>
      <c r="O77" s="161"/>
      <c r="P77" s="162"/>
      <c r="Q77" s="163"/>
      <c r="R77" s="164"/>
      <c r="S77" s="163"/>
      <c r="T77" s="164"/>
      <c r="U77" s="175"/>
      <c r="V77" s="164"/>
      <c r="W77" s="166"/>
      <c r="X77" s="254"/>
      <c r="Y77" s="255"/>
    </row>
    <row r="78" spans="3:25" ht="21.6" customHeight="1" outlineLevel="1">
      <c r="C78" s="155">
        <v>23</v>
      </c>
      <c r="D78" s="156"/>
      <c r="E78" s="157"/>
      <c r="F78" s="158" t="s">
        <v>226</v>
      </c>
      <c r="G78" s="192">
        <v>1</v>
      </c>
      <c r="H78" s="159" t="s">
        <v>172</v>
      </c>
      <c r="I78" s="174" t="e">
        <f>IF(#REF!=1,#REF!,IF(#REF!=1,#REF!,#REF!))</f>
        <v>#REF!</v>
      </c>
      <c r="J78" s="161" t="e">
        <f t="shared" ref="J78:J79" si="62">G78*I78</f>
        <v>#REF!</v>
      </c>
      <c r="K78" s="174" t="e">
        <f>IF(#REF!=1,#REF!,IF(#REF!=1,#REF!,#REF!))</f>
        <v>#REF!</v>
      </c>
      <c r="L78" s="161" t="e">
        <f t="shared" ref="L78:L79" si="63">G78*K78</f>
        <v>#REF!</v>
      </c>
      <c r="M78" s="161" t="e">
        <f>IF(#REF!=1,#REF!,IF(#REF!=1,#REF!,#REF!))</f>
        <v>#REF!</v>
      </c>
      <c r="N78" s="161" t="e">
        <f t="shared" ref="N78:N79" si="64">G78*M78</f>
        <v>#REF!</v>
      </c>
      <c r="O78" s="161"/>
      <c r="P78" s="162" t="e">
        <f t="shared" ref="P78:P79" si="65">J78+L78+N78</f>
        <v>#REF!</v>
      </c>
      <c r="Q78" s="163"/>
      <c r="R78" s="164">
        <f t="shared" ref="R78:R79" si="66">Q78*G78</f>
        <v>0</v>
      </c>
      <c r="S78" s="163"/>
      <c r="T78" s="164">
        <f t="shared" si="34"/>
        <v>0</v>
      </c>
      <c r="U78" s="175"/>
      <c r="V78" s="164">
        <f t="shared" si="61"/>
        <v>0</v>
      </c>
      <c r="W78" s="166">
        <f t="shared" si="60"/>
        <v>0</v>
      </c>
      <c r="X78" s="254"/>
      <c r="Y78" s="255"/>
    </row>
    <row r="79" spans="3:25" ht="21.6" customHeight="1" outlineLevel="1">
      <c r="C79" s="155"/>
      <c r="D79" s="156" t="s">
        <v>39</v>
      </c>
      <c r="E79" s="157"/>
      <c r="F79" s="158" t="s">
        <v>36</v>
      </c>
      <c r="G79" s="199">
        <v>1</v>
      </c>
      <c r="H79" s="159" t="s">
        <v>172</v>
      </c>
      <c r="I79" s="174" t="e">
        <f>IF(#REF!=1,#REF!,IF(#REF!=1,#REF!,#REF!))</f>
        <v>#REF!</v>
      </c>
      <c r="J79" s="161" t="e">
        <f t="shared" si="62"/>
        <v>#REF!</v>
      </c>
      <c r="K79" s="174" t="e">
        <f>IF(#REF!=1,#REF!,IF(#REF!=1,#REF!,#REF!))</f>
        <v>#REF!</v>
      </c>
      <c r="L79" s="161" t="e">
        <f t="shared" si="63"/>
        <v>#REF!</v>
      </c>
      <c r="M79" s="161" t="e">
        <f>IF(#REF!=1,#REF!,IF(#REF!=1,#REF!,#REF!))</f>
        <v>#REF!</v>
      </c>
      <c r="N79" s="161" t="e">
        <f t="shared" si="64"/>
        <v>#REF!</v>
      </c>
      <c r="O79" s="161"/>
      <c r="P79" s="162" t="e">
        <f t="shared" si="65"/>
        <v>#REF!</v>
      </c>
      <c r="Q79" s="163"/>
      <c r="R79" s="164">
        <f t="shared" si="66"/>
        <v>0</v>
      </c>
      <c r="S79" s="163"/>
      <c r="T79" s="164">
        <f t="shared" si="34"/>
        <v>0</v>
      </c>
      <c r="U79" s="175"/>
      <c r="V79" s="164">
        <f t="shared" si="61"/>
        <v>0</v>
      </c>
      <c r="W79" s="166">
        <f t="shared" si="60"/>
        <v>0</v>
      </c>
      <c r="X79" s="186"/>
      <c r="Y79" s="255"/>
    </row>
    <row r="80" spans="3:25" s="194" customFormat="1" ht="21.6" customHeight="1">
      <c r="C80" s="145"/>
      <c r="D80" s="167" t="s">
        <v>40</v>
      </c>
      <c r="E80" s="157"/>
      <c r="F80" s="158" t="s">
        <v>37</v>
      </c>
      <c r="G80" s="148">
        <v>1</v>
      </c>
      <c r="H80" s="149" t="s">
        <v>172</v>
      </c>
      <c r="I80" s="200"/>
      <c r="J80" s="201"/>
      <c r="K80" s="200"/>
      <c r="L80" s="201"/>
      <c r="M80" s="201"/>
      <c r="N80" s="201"/>
      <c r="O80" s="201"/>
      <c r="P80" s="201"/>
      <c r="Q80" s="202"/>
      <c r="R80" s="189"/>
      <c r="S80" s="202"/>
      <c r="T80" s="189"/>
      <c r="U80" s="203"/>
      <c r="V80" s="164"/>
      <c r="W80" s="166"/>
      <c r="X80" s="254"/>
      <c r="Y80" s="255"/>
    </row>
    <row r="81" spans="3:25" ht="21.6" customHeight="1" outlineLevel="1">
      <c r="C81" s="155"/>
      <c r="D81" s="156" t="s">
        <v>68</v>
      </c>
      <c r="E81" s="157"/>
      <c r="F81" s="158" t="s">
        <v>38</v>
      </c>
      <c r="G81" s="192">
        <v>2</v>
      </c>
      <c r="H81" s="159" t="s">
        <v>172</v>
      </c>
      <c r="I81" s="174" t="e">
        <f>IF(#REF!=1,#REF!,IF(#REF!=1,#REF!,#REF!))</f>
        <v>#REF!</v>
      </c>
      <c r="J81" s="161" t="e">
        <f t="shared" ref="J81:J83" si="67">G81*I81</f>
        <v>#REF!</v>
      </c>
      <c r="K81" s="174" t="e">
        <f>IF(#REF!=1,#REF!,IF(#REF!=1,#REF!,#REF!))</f>
        <v>#REF!</v>
      </c>
      <c r="L81" s="161" t="e">
        <f t="shared" ref="L81:L83" si="68">G81*K81</f>
        <v>#REF!</v>
      </c>
      <c r="M81" s="161" t="e">
        <f>IF(#REF!=1,#REF!,IF(#REF!=1,#REF!,#REF!))</f>
        <v>#REF!</v>
      </c>
      <c r="N81" s="161" t="e">
        <f t="shared" ref="N81:N83" si="69">G81*M81</f>
        <v>#REF!</v>
      </c>
      <c r="O81" s="161"/>
      <c r="P81" s="162" t="e">
        <f t="shared" ref="P81:P83" si="70">J81+L81+N81</f>
        <v>#REF!</v>
      </c>
      <c r="Q81" s="163"/>
      <c r="R81" s="164">
        <f t="shared" ref="R81:R83" si="71">Q81*G81</f>
        <v>0</v>
      </c>
      <c r="S81" s="163"/>
      <c r="T81" s="164">
        <f t="shared" si="34"/>
        <v>0</v>
      </c>
      <c r="U81" s="175"/>
      <c r="V81" s="164">
        <f t="shared" si="61"/>
        <v>0</v>
      </c>
      <c r="W81" s="166">
        <f t="shared" si="60"/>
        <v>0</v>
      </c>
      <c r="X81" s="258"/>
      <c r="Y81" s="255"/>
    </row>
    <row r="82" spans="3:25" ht="21.6" customHeight="1" outlineLevel="1">
      <c r="C82" s="155">
        <v>24</v>
      </c>
      <c r="D82" s="156"/>
      <c r="E82" s="157"/>
      <c r="F82" s="158" t="s">
        <v>227</v>
      </c>
      <c r="G82" s="192">
        <v>1</v>
      </c>
      <c r="H82" s="159" t="s">
        <v>172</v>
      </c>
      <c r="I82" s="174" t="e">
        <f>IF(#REF!=1,#REF!,IF(#REF!=1,#REF!,#REF!))</f>
        <v>#REF!</v>
      </c>
      <c r="J82" s="161" t="e">
        <f t="shared" si="67"/>
        <v>#REF!</v>
      </c>
      <c r="K82" s="174" t="e">
        <f>IF(#REF!=1,#REF!,IF(#REF!=1,#REF!,#REF!))</f>
        <v>#REF!</v>
      </c>
      <c r="L82" s="161" t="e">
        <f t="shared" si="68"/>
        <v>#REF!</v>
      </c>
      <c r="M82" s="161" t="e">
        <f>IF(#REF!=1,#REF!,IF(#REF!=1,#REF!,#REF!))</f>
        <v>#REF!</v>
      </c>
      <c r="N82" s="161" t="e">
        <f t="shared" si="69"/>
        <v>#REF!</v>
      </c>
      <c r="O82" s="161"/>
      <c r="P82" s="162" t="e">
        <f t="shared" si="70"/>
        <v>#REF!</v>
      </c>
      <c r="Q82" s="163"/>
      <c r="R82" s="164">
        <f t="shared" si="71"/>
        <v>0</v>
      </c>
      <c r="S82" s="163"/>
      <c r="T82" s="164">
        <f t="shared" si="34"/>
        <v>0</v>
      </c>
      <c r="U82" s="175"/>
      <c r="V82" s="164">
        <f t="shared" si="61"/>
        <v>0</v>
      </c>
      <c r="W82" s="166">
        <f t="shared" si="60"/>
        <v>0</v>
      </c>
      <c r="X82" s="254"/>
      <c r="Y82" s="255"/>
    </row>
    <row r="83" spans="3:25" ht="21.6" customHeight="1" outlineLevel="1">
      <c r="C83" s="197"/>
      <c r="D83" s="179" t="s">
        <v>39</v>
      </c>
      <c r="E83" s="157"/>
      <c r="F83" s="158" t="s">
        <v>228</v>
      </c>
      <c r="G83" s="199">
        <v>20</v>
      </c>
      <c r="H83" s="159" t="s">
        <v>172</v>
      </c>
      <c r="I83" s="174" t="e">
        <f>IF(#REF!=1,#REF!,IF(#REF!=1,#REF!,#REF!))</f>
        <v>#REF!</v>
      </c>
      <c r="J83" s="187" t="e">
        <f t="shared" si="67"/>
        <v>#REF!</v>
      </c>
      <c r="K83" s="174" t="e">
        <f>IF(#REF!=1,#REF!,IF(#REF!=1,#REF!,#REF!))</f>
        <v>#REF!</v>
      </c>
      <c r="L83" s="187" t="e">
        <f t="shared" si="68"/>
        <v>#REF!</v>
      </c>
      <c r="M83" s="187" t="e">
        <f>IF(#REF!=1,#REF!,IF(#REF!=1,#REF!,#REF!))</f>
        <v>#REF!</v>
      </c>
      <c r="N83" s="187" t="e">
        <f t="shared" si="69"/>
        <v>#REF!</v>
      </c>
      <c r="O83" s="187"/>
      <c r="P83" s="188" t="e">
        <f t="shared" si="70"/>
        <v>#REF!</v>
      </c>
      <c r="Q83" s="163"/>
      <c r="R83" s="189">
        <f t="shared" si="71"/>
        <v>0</v>
      </c>
      <c r="S83" s="163"/>
      <c r="T83" s="164">
        <f t="shared" si="34"/>
        <v>0</v>
      </c>
      <c r="U83" s="198"/>
      <c r="V83" s="164">
        <f t="shared" si="61"/>
        <v>0</v>
      </c>
      <c r="W83" s="166">
        <f t="shared" si="60"/>
        <v>0</v>
      </c>
      <c r="X83" s="254"/>
      <c r="Y83" s="255"/>
    </row>
    <row r="84" spans="3:25" s="194" customFormat="1" ht="21.6" customHeight="1">
      <c r="C84" s="145"/>
      <c r="D84" s="167" t="s">
        <v>40</v>
      </c>
      <c r="E84" s="157"/>
      <c r="F84" s="158" t="s">
        <v>229</v>
      </c>
      <c r="G84" s="148">
        <v>1</v>
      </c>
      <c r="H84" s="149" t="s">
        <v>172</v>
      </c>
      <c r="I84" s="200"/>
      <c r="J84" s="201"/>
      <c r="K84" s="200"/>
      <c r="L84" s="201"/>
      <c r="M84" s="201"/>
      <c r="N84" s="201"/>
      <c r="O84" s="201"/>
      <c r="P84" s="201"/>
      <c r="Q84" s="202"/>
      <c r="R84" s="189"/>
      <c r="S84" s="202"/>
      <c r="T84" s="189"/>
      <c r="U84" s="203"/>
      <c r="V84" s="164"/>
      <c r="W84" s="166"/>
      <c r="X84" s="254"/>
      <c r="Y84" s="255"/>
    </row>
    <row r="85" spans="3:25" ht="21.6" customHeight="1" outlineLevel="1">
      <c r="C85" s="155">
        <v>25</v>
      </c>
      <c r="D85" s="156"/>
      <c r="E85" s="157"/>
      <c r="F85" s="158" t="s">
        <v>230</v>
      </c>
      <c r="G85" s="192">
        <v>1</v>
      </c>
      <c r="H85" s="159" t="s">
        <v>172</v>
      </c>
      <c r="I85" s="174" t="e">
        <f>IF(#REF!=1,#REF!,IF(#REF!=1,#REF!,#REF!))</f>
        <v>#REF!</v>
      </c>
      <c r="J85" s="161" t="e">
        <f t="shared" ref="J85:J88" si="72">G85*I85</f>
        <v>#REF!</v>
      </c>
      <c r="K85" s="174" t="e">
        <f>IF(#REF!=1,#REF!,IF(#REF!=1,#REF!,#REF!))</f>
        <v>#REF!</v>
      </c>
      <c r="L85" s="161" t="e">
        <f t="shared" ref="L85:L88" si="73">G85*K85</f>
        <v>#REF!</v>
      </c>
      <c r="M85" s="161" t="e">
        <f>IF(#REF!=1,#REF!,IF(#REF!=1,#REF!,#REF!))</f>
        <v>#REF!</v>
      </c>
      <c r="N85" s="161" t="e">
        <f t="shared" ref="N85:N88" si="74">G85*M85</f>
        <v>#REF!</v>
      </c>
      <c r="O85" s="161"/>
      <c r="P85" s="162" t="e">
        <f t="shared" ref="P85:P88" si="75">J85+L85+N85</f>
        <v>#REF!</v>
      </c>
      <c r="Q85" s="163"/>
      <c r="R85" s="164">
        <f t="shared" ref="R85:R88" si="76">Q85*G85</f>
        <v>0</v>
      </c>
      <c r="S85" s="163"/>
      <c r="T85" s="164">
        <f t="shared" si="34"/>
        <v>0</v>
      </c>
      <c r="U85" s="175"/>
      <c r="V85" s="164">
        <f t="shared" si="61"/>
        <v>0</v>
      </c>
      <c r="W85" s="166">
        <f t="shared" si="60"/>
        <v>0</v>
      </c>
      <c r="X85" s="196"/>
      <c r="Y85" s="255"/>
    </row>
    <row r="86" spans="3:25" ht="21.6" customHeight="1" outlineLevel="1">
      <c r="C86" s="155">
        <v>26</v>
      </c>
      <c r="D86" s="156"/>
      <c r="E86" s="167"/>
      <c r="F86" s="184" t="s">
        <v>231</v>
      </c>
      <c r="G86" s="168">
        <v>1</v>
      </c>
      <c r="H86" s="159" t="s">
        <v>172</v>
      </c>
      <c r="I86" s="174" t="e">
        <f>IF(#REF!=1,#REF!,IF(#REF!=1,#REF!,#REF!))</f>
        <v>#REF!</v>
      </c>
      <c r="J86" s="161" t="e">
        <f t="shared" si="72"/>
        <v>#REF!</v>
      </c>
      <c r="K86" s="174" t="e">
        <f>IF(#REF!=1,#REF!,IF(#REF!=1,#REF!,#REF!))</f>
        <v>#REF!</v>
      </c>
      <c r="L86" s="161" t="e">
        <f t="shared" si="73"/>
        <v>#REF!</v>
      </c>
      <c r="M86" s="161" t="e">
        <f>IF(#REF!=1,#REF!,IF(#REF!=1,#REF!,#REF!))</f>
        <v>#REF!</v>
      </c>
      <c r="N86" s="161" t="e">
        <f t="shared" si="74"/>
        <v>#REF!</v>
      </c>
      <c r="O86" s="161"/>
      <c r="P86" s="162" t="e">
        <f t="shared" si="75"/>
        <v>#REF!</v>
      </c>
      <c r="Q86" s="163"/>
      <c r="R86" s="164">
        <f t="shared" si="76"/>
        <v>0</v>
      </c>
      <c r="S86" s="163"/>
      <c r="T86" s="164">
        <f t="shared" si="34"/>
        <v>0</v>
      </c>
      <c r="U86" s="175"/>
      <c r="V86" s="164">
        <f t="shared" si="61"/>
        <v>0</v>
      </c>
      <c r="W86" s="166">
        <f t="shared" si="60"/>
        <v>0</v>
      </c>
      <c r="X86" s="196"/>
      <c r="Y86" s="255"/>
    </row>
    <row r="87" spans="3:25" s="194" customFormat="1" ht="21.6" customHeight="1">
      <c r="C87" s="145">
        <v>27</v>
      </c>
      <c r="D87" s="167"/>
      <c r="E87" s="167"/>
      <c r="F87" s="184" t="s">
        <v>232</v>
      </c>
      <c r="G87" s="168">
        <v>1</v>
      </c>
      <c r="H87" s="159" t="s">
        <v>172</v>
      </c>
      <c r="I87" s="174" t="e">
        <f>IF(#REF!=1,#REF!,IF(#REF!=1,#REF!,#REF!))</f>
        <v>#REF!</v>
      </c>
      <c r="J87" s="161" t="e">
        <f t="shared" si="72"/>
        <v>#REF!</v>
      </c>
      <c r="K87" s="174" t="e">
        <f>IF(#REF!=1,#REF!,IF(#REF!=1,#REF!,#REF!))</f>
        <v>#REF!</v>
      </c>
      <c r="L87" s="161" t="e">
        <f t="shared" si="73"/>
        <v>#REF!</v>
      </c>
      <c r="M87" s="161" t="e">
        <f>IF(#REF!=1,#REF!,IF(#REF!=1,#REF!,#REF!))</f>
        <v>#REF!</v>
      </c>
      <c r="N87" s="161" t="e">
        <f t="shared" si="74"/>
        <v>#REF!</v>
      </c>
      <c r="O87" s="161"/>
      <c r="P87" s="162" t="e">
        <f t="shared" si="75"/>
        <v>#REF!</v>
      </c>
      <c r="Q87" s="163"/>
      <c r="R87" s="164">
        <f t="shared" si="76"/>
        <v>0</v>
      </c>
      <c r="S87" s="163"/>
      <c r="T87" s="164">
        <f t="shared" si="34"/>
        <v>0</v>
      </c>
      <c r="U87" s="175"/>
      <c r="V87" s="164">
        <f t="shared" si="61"/>
        <v>0</v>
      </c>
      <c r="W87" s="166">
        <f t="shared" si="60"/>
        <v>0</v>
      </c>
      <c r="X87" s="254"/>
      <c r="Y87" s="255"/>
    </row>
    <row r="88" spans="3:25" s="194" customFormat="1" ht="21.6" customHeight="1">
      <c r="C88" s="183"/>
      <c r="D88" s="157" t="s">
        <v>39</v>
      </c>
      <c r="E88" s="157"/>
      <c r="F88" s="158" t="s">
        <v>233</v>
      </c>
      <c r="G88" s="168">
        <v>1</v>
      </c>
      <c r="H88" s="159" t="s">
        <v>234</v>
      </c>
      <c r="I88" s="174" t="e">
        <f>IF(#REF!=1,#REF!,IF(#REF!=1,#REF!,#REF!))</f>
        <v>#REF!</v>
      </c>
      <c r="J88" s="187" t="e">
        <f t="shared" si="72"/>
        <v>#REF!</v>
      </c>
      <c r="K88" s="174" t="e">
        <f>IF(#REF!=1,#REF!,IF(#REF!=1,#REF!,#REF!))</f>
        <v>#REF!</v>
      </c>
      <c r="L88" s="187" t="e">
        <f t="shared" si="73"/>
        <v>#REF!</v>
      </c>
      <c r="M88" s="187" t="e">
        <f>IF(#REF!=1,#REF!,IF(#REF!=1,#REF!,#REF!))</f>
        <v>#REF!</v>
      </c>
      <c r="N88" s="187" t="e">
        <f t="shared" si="74"/>
        <v>#REF!</v>
      </c>
      <c r="O88" s="187"/>
      <c r="P88" s="188" t="e">
        <f t="shared" si="75"/>
        <v>#REF!</v>
      </c>
      <c r="Q88" s="163"/>
      <c r="R88" s="189">
        <f t="shared" si="76"/>
        <v>0</v>
      </c>
      <c r="S88" s="163"/>
      <c r="T88" s="164">
        <f t="shared" si="34"/>
        <v>0</v>
      </c>
      <c r="U88" s="175"/>
      <c r="V88" s="164">
        <f t="shared" si="61"/>
        <v>0</v>
      </c>
      <c r="W88" s="166">
        <f t="shared" si="60"/>
        <v>0</v>
      </c>
      <c r="X88" s="254"/>
      <c r="Y88" s="255"/>
    </row>
    <row r="89" spans="3:25" s="194" customFormat="1" ht="21.6" customHeight="1">
      <c r="C89" s="145"/>
      <c r="D89" s="167" t="s">
        <v>40</v>
      </c>
      <c r="E89" s="157"/>
      <c r="F89" s="158" t="s">
        <v>235</v>
      </c>
      <c r="G89" s="148"/>
      <c r="H89" s="149"/>
      <c r="I89" s="200"/>
      <c r="J89" s="201"/>
      <c r="K89" s="200"/>
      <c r="L89" s="201"/>
      <c r="M89" s="201"/>
      <c r="N89" s="201"/>
      <c r="O89" s="201"/>
      <c r="P89" s="201"/>
      <c r="Q89" s="202"/>
      <c r="R89" s="189"/>
      <c r="S89" s="202"/>
      <c r="T89" s="189"/>
      <c r="U89" s="203"/>
      <c r="V89" s="164"/>
      <c r="W89" s="166"/>
      <c r="X89" s="254"/>
      <c r="Y89" s="255"/>
    </row>
    <row r="90" spans="3:25" ht="21.6" customHeight="1" outlineLevel="1">
      <c r="C90" s="155"/>
      <c r="D90" s="157"/>
      <c r="E90" s="157" t="s">
        <v>16</v>
      </c>
      <c r="F90" s="158" t="s">
        <v>236</v>
      </c>
      <c r="G90" s="192">
        <v>45</v>
      </c>
      <c r="H90" s="159" t="s">
        <v>237</v>
      </c>
      <c r="I90" s="174" t="e">
        <f>IF(#REF!=1,#REF!,IF(#REF!=1,#REF!,#REF!))</f>
        <v>#REF!</v>
      </c>
      <c r="J90" s="161" t="e">
        <f>G90*I90</f>
        <v>#REF!</v>
      </c>
      <c r="K90" s="174" t="e">
        <f>IF(#REF!=1,#REF!,IF(#REF!=1,#REF!,#REF!))</f>
        <v>#REF!</v>
      </c>
      <c r="L90" s="161" t="e">
        <f>G90*K90</f>
        <v>#REF!</v>
      </c>
      <c r="M90" s="161" t="e">
        <f>IF(#REF!=1,#REF!,IF(#REF!=1,#REF!,#REF!))</f>
        <v>#REF!</v>
      </c>
      <c r="N90" s="161" t="e">
        <f>G90*M90</f>
        <v>#REF!</v>
      </c>
      <c r="O90" s="161"/>
      <c r="P90" s="162" t="e">
        <f t="shared" ref="P90" si="77">J90+L90+N90</f>
        <v>#REF!</v>
      </c>
      <c r="Q90" s="163"/>
      <c r="R90" s="164">
        <f>Q90*G90</f>
        <v>0</v>
      </c>
      <c r="S90" s="163"/>
      <c r="T90" s="164">
        <f t="shared" si="34"/>
        <v>0</v>
      </c>
      <c r="U90" s="175"/>
      <c r="V90" s="164">
        <f t="shared" si="61"/>
        <v>0</v>
      </c>
      <c r="W90" s="166">
        <f t="shared" si="60"/>
        <v>0</v>
      </c>
      <c r="X90" s="258"/>
      <c r="Y90" s="255"/>
    </row>
    <row r="91" spans="3:25" ht="21.6" customHeight="1" outlineLevel="1">
      <c r="C91" s="155"/>
      <c r="D91" s="167"/>
      <c r="E91" s="157" t="s">
        <v>18</v>
      </c>
      <c r="F91" s="184" t="s">
        <v>41</v>
      </c>
      <c r="G91" s="199">
        <v>19</v>
      </c>
      <c r="H91" s="159" t="s">
        <v>237</v>
      </c>
      <c r="I91" s="169"/>
      <c r="J91" s="169"/>
      <c r="K91" s="169"/>
      <c r="L91" s="169"/>
      <c r="M91" s="169"/>
      <c r="N91" s="169"/>
      <c r="O91" s="169"/>
      <c r="P91" s="169"/>
      <c r="Q91" s="170"/>
      <c r="R91" s="171"/>
      <c r="S91" s="170"/>
      <c r="T91" s="171"/>
      <c r="U91" s="170"/>
      <c r="V91" s="164"/>
      <c r="W91" s="166"/>
      <c r="X91" s="254"/>
      <c r="Y91" s="255"/>
    </row>
    <row r="92" spans="3:25" ht="21.6" customHeight="1" outlineLevel="1">
      <c r="C92" s="155"/>
      <c r="D92" s="172"/>
      <c r="E92" s="173" t="s">
        <v>19</v>
      </c>
      <c r="F92" s="158" t="s">
        <v>238</v>
      </c>
      <c r="G92" s="192">
        <v>14</v>
      </c>
      <c r="H92" s="159" t="s">
        <v>237</v>
      </c>
      <c r="I92" s="174" t="e">
        <f>IF(#REF!=1,#REF!,IF(#REF!=1,#REF!,#REF!))</f>
        <v>#REF!</v>
      </c>
      <c r="J92" s="161" t="e">
        <f t="shared" ref="J92:J99" si="78">G92*I92</f>
        <v>#REF!</v>
      </c>
      <c r="K92" s="174" t="e">
        <f>IF(#REF!=1,#REF!,IF(#REF!=1,#REF!,#REF!))</f>
        <v>#REF!</v>
      </c>
      <c r="L92" s="161" t="e">
        <f t="shared" ref="L92:L99" si="79">G92*K92</f>
        <v>#REF!</v>
      </c>
      <c r="M92" s="161" t="e">
        <f>IF(#REF!=1,#REF!,IF(#REF!=1,#REF!,#REF!))</f>
        <v>#REF!</v>
      </c>
      <c r="N92" s="161" t="e">
        <f t="shared" ref="N92:N99" si="80">G92*M92</f>
        <v>#REF!</v>
      </c>
      <c r="O92" s="161"/>
      <c r="P92" s="162" t="e">
        <f t="shared" ref="P92:P99" si="81">J92+L92+N92</f>
        <v>#REF!</v>
      </c>
      <c r="Q92" s="163"/>
      <c r="R92" s="164">
        <f t="shared" ref="R92:R99" si="82">Q92*G92</f>
        <v>0</v>
      </c>
      <c r="S92" s="163"/>
      <c r="T92" s="164">
        <f t="shared" si="34"/>
        <v>0</v>
      </c>
      <c r="U92" s="175"/>
      <c r="V92" s="164">
        <f t="shared" si="61"/>
        <v>0</v>
      </c>
      <c r="W92" s="166">
        <f t="shared" si="60"/>
        <v>0</v>
      </c>
      <c r="X92" s="254"/>
      <c r="Y92" s="255"/>
    </row>
    <row r="93" spans="3:25" ht="21.6" customHeight="1" outlineLevel="1">
      <c r="C93" s="155"/>
      <c r="D93" s="172"/>
      <c r="E93" s="157" t="s">
        <v>20</v>
      </c>
      <c r="F93" s="158" t="s">
        <v>312</v>
      </c>
      <c r="G93" s="192">
        <v>16</v>
      </c>
      <c r="H93" s="159" t="s">
        <v>237</v>
      </c>
      <c r="I93" s="174" t="e">
        <f>IF(#REF!=1,#REF!,IF(#REF!=1,#REF!,#REF!))</f>
        <v>#REF!</v>
      </c>
      <c r="J93" s="161" t="e">
        <f t="shared" si="78"/>
        <v>#REF!</v>
      </c>
      <c r="K93" s="174" t="e">
        <f>IF(#REF!=1,#REF!,IF(#REF!=1,#REF!,#REF!))</f>
        <v>#REF!</v>
      </c>
      <c r="L93" s="161" t="e">
        <f t="shared" si="79"/>
        <v>#REF!</v>
      </c>
      <c r="M93" s="161" t="e">
        <f>IF(#REF!=1,#REF!,IF(#REF!=1,#REF!,#REF!))</f>
        <v>#REF!</v>
      </c>
      <c r="N93" s="161" t="e">
        <f t="shared" si="80"/>
        <v>#REF!</v>
      </c>
      <c r="O93" s="161"/>
      <c r="P93" s="162" t="e">
        <f t="shared" si="81"/>
        <v>#REF!</v>
      </c>
      <c r="Q93" s="163"/>
      <c r="R93" s="164">
        <f t="shared" si="82"/>
        <v>0</v>
      </c>
      <c r="S93" s="163"/>
      <c r="T93" s="164">
        <f t="shared" si="34"/>
        <v>0</v>
      </c>
      <c r="U93" s="175"/>
      <c r="V93" s="164">
        <f t="shared" si="61"/>
        <v>0</v>
      </c>
      <c r="W93" s="166">
        <f t="shared" si="60"/>
        <v>0</v>
      </c>
      <c r="X93" s="186"/>
      <c r="Y93" s="255"/>
    </row>
    <row r="94" spans="3:25" ht="21.6" customHeight="1" outlineLevel="1">
      <c r="C94" s="155"/>
      <c r="D94" s="172"/>
      <c r="E94" s="157" t="s">
        <v>21</v>
      </c>
      <c r="F94" s="158" t="s">
        <v>239</v>
      </c>
      <c r="G94" s="192">
        <v>19</v>
      </c>
      <c r="H94" s="159" t="s">
        <v>237</v>
      </c>
      <c r="I94" s="174" t="e">
        <f>IF(#REF!=1,#REF!,IF(#REF!=1,#REF!,#REF!))</f>
        <v>#REF!</v>
      </c>
      <c r="J94" s="161" t="e">
        <f t="shared" si="78"/>
        <v>#REF!</v>
      </c>
      <c r="K94" s="174" t="e">
        <f>IF(#REF!=1,#REF!,IF(#REF!=1,#REF!,#REF!))</f>
        <v>#REF!</v>
      </c>
      <c r="L94" s="161" t="e">
        <f t="shared" si="79"/>
        <v>#REF!</v>
      </c>
      <c r="M94" s="161" t="e">
        <f>IF(#REF!=1,#REF!,IF(#REF!=1,#REF!,#REF!))</f>
        <v>#REF!</v>
      </c>
      <c r="N94" s="161" t="e">
        <f t="shared" si="80"/>
        <v>#REF!</v>
      </c>
      <c r="O94" s="161"/>
      <c r="P94" s="162" t="e">
        <f t="shared" si="81"/>
        <v>#REF!</v>
      </c>
      <c r="Q94" s="163"/>
      <c r="R94" s="164">
        <f t="shared" si="82"/>
        <v>0</v>
      </c>
      <c r="S94" s="163"/>
      <c r="T94" s="164">
        <f t="shared" si="34"/>
        <v>0</v>
      </c>
      <c r="U94" s="175"/>
      <c r="V94" s="164">
        <f t="shared" si="61"/>
        <v>0</v>
      </c>
      <c r="W94" s="166">
        <f t="shared" si="60"/>
        <v>0</v>
      </c>
      <c r="X94" s="186"/>
      <c r="Y94" s="255"/>
    </row>
    <row r="95" spans="3:25" ht="21.6" customHeight="1" outlineLevel="1">
      <c r="C95" s="155"/>
      <c r="D95" s="172"/>
      <c r="E95" s="157" t="s">
        <v>22</v>
      </c>
      <c r="F95" s="158" t="s">
        <v>42</v>
      </c>
      <c r="G95" s="192">
        <v>1</v>
      </c>
      <c r="H95" s="159" t="s">
        <v>237</v>
      </c>
      <c r="I95" s="174" t="e">
        <f>IF(#REF!=1,#REF!,IF(#REF!=1,#REF!,#REF!))</f>
        <v>#REF!</v>
      </c>
      <c r="J95" s="161" t="e">
        <f t="shared" si="78"/>
        <v>#REF!</v>
      </c>
      <c r="K95" s="174" t="e">
        <f>IF(#REF!=1,#REF!,IF(#REF!=1,#REF!,#REF!))</f>
        <v>#REF!</v>
      </c>
      <c r="L95" s="161" t="e">
        <f t="shared" si="79"/>
        <v>#REF!</v>
      </c>
      <c r="M95" s="161" t="e">
        <f>IF(#REF!=1,#REF!,IF(#REF!=1,#REF!,#REF!))</f>
        <v>#REF!</v>
      </c>
      <c r="N95" s="161" t="e">
        <f t="shared" si="80"/>
        <v>#REF!</v>
      </c>
      <c r="O95" s="161"/>
      <c r="P95" s="162" t="e">
        <f t="shared" si="81"/>
        <v>#REF!</v>
      </c>
      <c r="Q95" s="163"/>
      <c r="R95" s="164">
        <f t="shared" si="82"/>
        <v>0</v>
      </c>
      <c r="S95" s="163"/>
      <c r="T95" s="164">
        <f t="shared" si="34"/>
        <v>0</v>
      </c>
      <c r="U95" s="175"/>
      <c r="V95" s="164">
        <f t="shared" si="61"/>
        <v>0</v>
      </c>
      <c r="W95" s="166">
        <f t="shared" si="60"/>
        <v>0</v>
      </c>
      <c r="X95" s="186"/>
      <c r="Y95" s="255"/>
    </row>
    <row r="96" spans="3:25" ht="21.6" customHeight="1" outlineLevel="1">
      <c r="C96" s="155"/>
      <c r="D96" s="172"/>
      <c r="E96" s="157" t="s">
        <v>43</v>
      </c>
      <c r="F96" s="158" t="s">
        <v>240</v>
      </c>
      <c r="G96" s="192">
        <v>1</v>
      </c>
      <c r="H96" s="159" t="s">
        <v>237</v>
      </c>
      <c r="I96" s="174" t="e">
        <f>IF(#REF!=1,#REF!,IF(#REF!=1,#REF!,#REF!))</f>
        <v>#REF!</v>
      </c>
      <c r="J96" s="161" t="e">
        <f t="shared" si="78"/>
        <v>#REF!</v>
      </c>
      <c r="K96" s="174" t="e">
        <f>IF(#REF!=1,#REF!,IF(#REF!=1,#REF!,#REF!))</f>
        <v>#REF!</v>
      </c>
      <c r="L96" s="161" t="e">
        <f t="shared" si="79"/>
        <v>#REF!</v>
      </c>
      <c r="M96" s="161" t="e">
        <f>IF(#REF!=1,#REF!,IF(#REF!=1,#REF!,#REF!))</f>
        <v>#REF!</v>
      </c>
      <c r="N96" s="161" t="e">
        <f t="shared" si="80"/>
        <v>#REF!</v>
      </c>
      <c r="O96" s="161"/>
      <c r="P96" s="162" t="e">
        <f t="shared" si="81"/>
        <v>#REF!</v>
      </c>
      <c r="Q96" s="163"/>
      <c r="R96" s="164">
        <f t="shared" si="82"/>
        <v>0</v>
      </c>
      <c r="S96" s="163"/>
      <c r="T96" s="164">
        <f t="shared" si="34"/>
        <v>0</v>
      </c>
      <c r="U96" s="175"/>
      <c r="V96" s="164">
        <f t="shared" si="61"/>
        <v>0</v>
      </c>
      <c r="W96" s="166">
        <f t="shared" si="60"/>
        <v>0</v>
      </c>
      <c r="X96" s="186"/>
      <c r="Y96" s="255"/>
    </row>
    <row r="97" spans="3:25" ht="21.6" customHeight="1" outlineLevel="1">
      <c r="C97" s="155"/>
      <c r="D97" s="172"/>
      <c r="E97" s="157" t="s">
        <v>44</v>
      </c>
      <c r="F97" s="158" t="s">
        <v>241</v>
      </c>
      <c r="G97" s="192">
        <v>1</v>
      </c>
      <c r="H97" s="159" t="s">
        <v>237</v>
      </c>
      <c r="I97" s="174" t="e">
        <f>IF(#REF!=1,#REF!,IF(#REF!=1,#REF!,#REF!))</f>
        <v>#REF!</v>
      </c>
      <c r="J97" s="161" t="e">
        <f t="shared" si="78"/>
        <v>#REF!</v>
      </c>
      <c r="K97" s="174" t="e">
        <f>IF(#REF!=1,#REF!,IF(#REF!=1,#REF!,#REF!))</f>
        <v>#REF!</v>
      </c>
      <c r="L97" s="161" t="e">
        <f t="shared" si="79"/>
        <v>#REF!</v>
      </c>
      <c r="M97" s="161" t="e">
        <f>IF(#REF!=1,#REF!,IF(#REF!=1,#REF!,#REF!))</f>
        <v>#REF!</v>
      </c>
      <c r="N97" s="161" t="e">
        <f t="shared" si="80"/>
        <v>#REF!</v>
      </c>
      <c r="O97" s="161"/>
      <c r="P97" s="162" t="e">
        <f t="shared" si="81"/>
        <v>#REF!</v>
      </c>
      <c r="Q97" s="163"/>
      <c r="R97" s="164">
        <f t="shared" si="82"/>
        <v>0</v>
      </c>
      <c r="S97" s="163"/>
      <c r="T97" s="164">
        <f t="shared" si="34"/>
        <v>0</v>
      </c>
      <c r="U97" s="175"/>
      <c r="V97" s="164">
        <f t="shared" si="61"/>
        <v>0</v>
      </c>
      <c r="W97" s="166">
        <f t="shared" si="60"/>
        <v>0</v>
      </c>
      <c r="X97" s="254"/>
      <c r="Y97" s="255"/>
    </row>
    <row r="98" spans="3:25" ht="21.6" customHeight="1" outlineLevel="1">
      <c r="C98" s="155">
        <v>28</v>
      </c>
      <c r="D98" s="172"/>
      <c r="E98" s="157"/>
      <c r="F98" s="158" t="s">
        <v>242</v>
      </c>
      <c r="G98" s="192">
        <v>13</v>
      </c>
      <c r="H98" s="159" t="s">
        <v>172</v>
      </c>
      <c r="I98" s="174" t="e">
        <f>IF(#REF!=1,#REF!,IF(#REF!=1,#REF!,#REF!))</f>
        <v>#REF!</v>
      </c>
      <c r="J98" s="161" t="e">
        <f t="shared" si="78"/>
        <v>#REF!</v>
      </c>
      <c r="K98" s="174" t="e">
        <f>IF(#REF!=1,#REF!,IF(#REF!=1,#REF!,#REF!))</f>
        <v>#REF!</v>
      </c>
      <c r="L98" s="161" t="e">
        <f t="shared" si="79"/>
        <v>#REF!</v>
      </c>
      <c r="M98" s="161" t="e">
        <f>IF(#REF!=1,#REF!,IF(#REF!=1,#REF!,#REF!))</f>
        <v>#REF!</v>
      </c>
      <c r="N98" s="161" t="e">
        <f t="shared" si="80"/>
        <v>#REF!</v>
      </c>
      <c r="O98" s="161"/>
      <c r="P98" s="162" t="e">
        <f t="shared" si="81"/>
        <v>#REF!</v>
      </c>
      <c r="Q98" s="163"/>
      <c r="R98" s="164">
        <f t="shared" si="82"/>
        <v>0</v>
      </c>
      <c r="S98" s="163"/>
      <c r="T98" s="164">
        <f t="shared" si="34"/>
        <v>0</v>
      </c>
      <c r="U98" s="175"/>
      <c r="V98" s="164">
        <f t="shared" si="61"/>
        <v>0</v>
      </c>
      <c r="W98" s="166">
        <f t="shared" si="60"/>
        <v>0</v>
      </c>
      <c r="X98" s="186"/>
      <c r="Y98" s="255"/>
    </row>
    <row r="99" spans="3:25" ht="21.6" customHeight="1" outlineLevel="1">
      <c r="C99" s="155">
        <v>29</v>
      </c>
      <c r="D99" s="193"/>
      <c r="E99" s="157"/>
      <c r="F99" s="158" t="s">
        <v>243</v>
      </c>
      <c r="G99" s="192">
        <v>1</v>
      </c>
      <c r="H99" s="159" t="s">
        <v>234</v>
      </c>
      <c r="I99" s="174" t="e">
        <f>IF(#REF!=1,#REF!,IF(#REF!=1,#REF!,#REF!))</f>
        <v>#REF!</v>
      </c>
      <c r="J99" s="161" t="e">
        <f t="shared" si="78"/>
        <v>#REF!</v>
      </c>
      <c r="K99" s="174" t="e">
        <f>IF(#REF!=1,#REF!,IF(#REF!=1,#REF!,#REF!))</f>
        <v>#REF!</v>
      </c>
      <c r="L99" s="161" t="e">
        <f t="shared" si="79"/>
        <v>#REF!</v>
      </c>
      <c r="M99" s="161" t="e">
        <f>IF(#REF!=1,#REF!,IF(#REF!=1,#REF!,#REF!))</f>
        <v>#REF!</v>
      </c>
      <c r="N99" s="161" t="e">
        <f t="shared" si="80"/>
        <v>#REF!</v>
      </c>
      <c r="O99" s="161"/>
      <c r="P99" s="162" t="e">
        <f t="shared" si="81"/>
        <v>#REF!</v>
      </c>
      <c r="Q99" s="163"/>
      <c r="R99" s="164">
        <f t="shared" si="82"/>
        <v>0</v>
      </c>
      <c r="S99" s="163"/>
      <c r="T99" s="164">
        <f t="shared" si="34"/>
        <v>0</v>
      </c>
      <c r="U99" s="175"/>
      <c r="V99" s="164">
        <f t="shared" si="61"/>
        <v>0</v>
      </c>
      <c r="W99" s="166">
        <f t="shared" si="60"/>
        <v>0</v>
      </c>
      <c r="X99" s="254"/>
      <c r="Y99" s="255"/>
    </row>
    <row r="100" spans="3:25" ht="21.6" customHeight="1">
      <c r="C100" s="145">
        <v>30</v>
      </c>
      <c r="D100" s="157"/>
      <c r="E100" s="157"/>
      <c r="F100" s="158" t="s">
        <v>244</v>
      </c>
      <c r="G100" s="148"/>
      <c r="H100" s="149" t="s">
        <v>172</v>
      </c>
      <c r="I100" s="200"/>
      <c r="J100" s="201"/>
      <c r="K100" s="200"/>
      <c r="L100" s="201"/>
      <c r="M100" s="201"/>
      <c r="N100" s="201"/>
      <c r="O100" s="201"/>
      <c r="P100" s="201"/>
      <c r="Q100" s="202"/>
      <c r="R100" s="189"/>
      <c r="S100" s="202"/>
      <c r="T100" s="189"/>
      <c r="U100" s="203"/>
      <c r="V100" s="164"/>
      <c r="W100" s="166"/>
      <c r="X100" s="204"/>
      <c r="Y100" s="255"/>
    </row>
    <row r="101" spans="3:25" s="194" customFormat="1" ht="21.6" customHeight="1" outlineLevel="1">
      <c r="C101" s="155"/>
      <c r="D101" s="156" t="s">
        <v>39</v>
      </c>
      <c r="E101" s="157"/>
      <c r="F101" s="158" t="s">
        <v>45</v>
      </c>
      <c r="G101" s="168">
        <v>2</v>
      </c>
      <c r="H101" s="159" t="s">
        <v>172</v>
      </c>
      <c r="I101" s="174" t="e">
        <f>IF(#REF!=1,#REF!,IF(#REF!=1,#REF!,#REF!))</f>
        <v>#REF!</v>
      </c>
      <c r="J101" s="161" t="e">
        <f t="shared" ref="J101:J104" si="83">G101*I101</f>
        <v>#REF!</v>
      </c>
      <c r="K101" s="174" t="e">
        <f>IF(#REF!=1,#REF!,IF(#REF!=1,#REF!,#REF!))</f>
        <v>#REF!</v>
      </c>
      <c r="L101" s="161" t="e">
        <f t="shared" ref="L101:L104" si="84">G101*K101</f>
        <v>#REF!</v>
      </c>
      <c r="M101" s="161" t="e">
        <f>IF(#REF!=1,#REF!,IF(#REF!=1,#REF!,#REF!))</f>
        <v>#REF!</v>
      </c>
      <c r="N101" s="161" t="e">
        <f t="shared" ref="N101:N104" si="85">G101*M101</f>
        <v>#REF!</v>
      </c>
      <c r="O101" s="161"/>
      <c r="P101" s="162" t="e">
        <f t="shared" ref="P101:P104" si="86">J101+L101+N101</f>
        <v>#REF!</v>
      </c>
      <c r="Q101" s="163"/>
      <c r="R101" s="164">
        <f t="shared" ref="R101:R104" si="87">Q101*G101</f>
        <v>0</v>
      </c>
      <c r="S101" s="163"/>
      <c r="T101" s="164">
        <f t="shared" si="34"/>
        <v>0</v>
      </c>
      <c r="U101" s="175"/>
      <c r="V101" s="164">
        <f t="shared" si="61"/>
        <v>0</v>
      </c>
      <c r="W101" s="166">
        <f t="shared" si="60"/>
        <v>0</v>
      </c>
      <c r="X101" s="260"/>
      <c r="Y101" s="255"/>
    </row>
    <row r="102" spans="3:25" s="194" customFormat="1" ht="21.6" customHeight="1" outlineLevel="1">
      <c r="C102" s="155">
        <v>31</v>
      </c>
      <c r="D102" s="156"/>
      <c r="E102" s="157"/>
      <c r="F102" s="158" t="s">
        <v>245</v>
      </c>
      <c r="G102" s="168">
        <v>1</v>
      </c>
      <c r="H102" s="159" t="s">
        <v>172</v>
      </c>
      <c r="I102" s="174" t="e">
        <f>IF(#REF!=1,#REF!,IF(#REF!=1,#REF!,#REF!))</f>
        <v>#REF!</v>
      </c>
      <c r="J102" s="161" t="e">
        <f t="shared" si="83"/>
        <v>#REF!</v>
      </c>
      <c r="K102" s="174" t="e">
        <f>IF(#REF!=1,#REF!,IF(#REF!=1,#REF!,#REF!))</f>
        <v>#REF!</v>
      </c>
      <c r="L102" s="161" t="e">
        <f t="shared" si="84"/>
        <v>#REF!</v>
      </c>
      <c r="M102" s="161" t="e">
        <f>IF(#REF!=1,#REF!,IF(#REF!=1,#REF!,#REF!))</f>
        <v>#REF!</v>
      </c>
      <c r="N102" s="161" t="e">
        <f t="shared" si="85"/>
        <v>#REF!</v>
      </c>
      <c r="O102" s="161"/>
      <c r="P102" s="162" t="e">
        <f t="shared" si="86"/>
        <v>#REF!</v>
      </c>
      <c r="Q102" s="163"/>
      <c r="R102" s="164">
        <f t="shared" si="87"/>
        <v>0</v>
      </c>
      <c r="S102" s="163"/>
      <c r="T102" s="164">
        <f t="shared" si="34"/>
        <v>0</v>
      </c>
      <c r="U102" s="175"/>
      <c r="V102" s="164">
        <f t="shared" si="61"/>
        <v>0</v>
      </c>
      <c r="W102" s="166">
        <f t="shared" si="60"/>
        <v>0</v>
      </c>
      <c r="X102" s="196"/>
      <c r="Y102" s="255"/>
    </row>
    <row r="103" spans="3:25" s="194" customFormat="1" ht="21.6" customHeight="1">
      <c r="C103" s="145"/>
      <c r="D103" s="167" t="s">
        <v>39</v>
      </c>
      <c r="E103" s="167"/>
      <c r="F103" s="184" t="s">
        <v>246</v>
      </c>
      <c r="G103" s="168">
        <v>1</v>
      </c>
      <c r="H103" s="159" t="s">
        <v>172</v>
      </c>
      <c r="I103" s="174" t="e">
        <f>IF(#REF!=1,#REF!,IF(#REF!=1,#REF!,#REF!))</f>
        <v>#REF!</v>
      </c>
      <c r="J103" s="161" t="e">
        <f t="shared" si="83"/>
        <v>#REF!</v>
      </c>
      <c r="K103" s="174" t="e">
        <f>IF(#REF!=1,#REF!,IF(#REF!=1,#REF!,#REF!))</f>
        <v>#REF!</v>
      </c>
      <c r="L103" s="161" t="e">
        <f t="shared" si="84"/>
        <v>#REF!</v>
      </c>
      <c r="M103" s="161" t="e">
        <f>IF(#REF!=1,#REF!,IF(#REF!=1,#REF!,#REF!))</f>
        <v>#REF!</v>
      </c>
      <c r="N103" s="161" t="e">
        <f t="shared" si="85"/>
        <v>#REF!</v>
      </c>
      <c r="O103" s="161"/>
      <c r="P103" s="162" t="e">
        <f t="shared" si="86"/>
        <v>#REF!</v>
      </c>
      <c r="Q103" s="163"/>
      <c r="R103" s="164">
        <f t="shared" si="87"/>
        <v>0</v>
      </c>
      <c r="S103" s="163"/>
      <c r="T103" s="164">
        <f t="shared" si="34"/>
        <v>0</v>
      </c>
      <c r="U103" s="175"/>
      <c r="V103" s="164">
        <f t="shared" si="61"/>
        <v>0</v>
      </c>
      <c r="W103" s="166">
        <f t="shared" si="60"/>
        <v>0</v>
      </c>
      <c r="X103" s="254"/>
      <c r="Y103" s="255"/>
    </row>
    <row r="104" spans="3:25" s="194" customFormat="1" ht="21.6" customHeight="1">
      <c r="C104" s="145"/>
      <c r="D104" s="167" t="s">
        <v>40</v>
      </c>
      <c r="E104" s="167"/>
      <c r="F104" s="184" t="s">
        <v>247</v>
      </c>
      <c r="G104" s="168">
        <v>50</v>
      </c>
      <c r="H104" s="159" t="s">
        <v>172</v>
      </c>
      <c r="I104" s="174" t="e">
        <f>IF(#REF!=1,#REF!,IF(#REF!=1,#REF!,#REF!))</f>
        <v>#REF!</v>
      </c>
      <c r="J104" s="161" t="e">
        <f t="shared" si="83"/>
        <v>#REF!</v>
      </c>
      <c r="K104" s="174" t="e">
        <f>IF(#REF!=1,#REF!,IF(#REF!=1,#REF!,#REF!))</f>
        <v>#REF!</v>
      </c>
      <c r="L104" s="161" t="e">
        <f t="shared" si="84"/>
        <v>#REF!</v>
      </c>
      <c r="M104" s="161" t="e">
        <f>IF(#REF!=1,#REF!,IF(#REF!=1,#REF!,#REF!))</f>
        <v>#REF!</v>
      </c>
      <c r="N104" s="161" t="e">
        <f t="shared" si="85"/>
        <v>#REF!</v>
      </c>
      <c r="O104" s="161"/>
      <c r="P104" s="162" t="e">
        <f t="shared" si="86"/>
        <v>#REF!</v>
      </c>
      <c r="Q104" s="163"/>
      <c r="R104" s="164">
        <f t="shared" si="87"/>
        <v>0</v>
      </c>
      <c r="S104" s="163"/>
      <c r="T104" s="164">
        <f t="shared" si="34"/>
        <v>0</v>
      </c>
      <c r="U104" s="175"/>
      <c r="V104" s="164">
        <f t="shared" si="61"/>
        <v>0</v>
      </c>
      <c r="W104" s="166">
        <f t="shared" si="60"/>
        <v>0</v>
      </c>
      <c r="X104" s="254"/>
      <c r="Y104" s="255"/>
    </row>
    <row r="105" spans="3:25" s="194" customFormat="1" ht="21.6" customHeight="1">
      <c r="C105" s="145"/>
      <c r="D105" s="157" t="s">
        <v>68</v>
      </c>
      <c r="E105" s="167"/>
      <c r="F105" s="158" t="s">
        <v>248</v>
      </c>
      <c r="G105" s="148">
        <v>310</v>
      </c>
      <c r="H105" s="149" t="s">
        <v>172</v>
      </c>
      <c r="I105" s="200"/>
      <c r="J105" s="201"/>
      <c r="K105" s="200"/>
      <c r="L105" s="201"/>
      <c r="M105" s="201"/>
      <c r="N105" s="201"/>
      <c r="O105" s="201"/>
      <c r="P105" s="201"/>
      <c r="Q105" s="202"/>
      <c r="R105" s="189"/>
      <c r="S105" s="202"/>
      <c r="T105" s="189"/>
      <c r="U105" s="203"/>
      <c r="V105" s="164"/>
      <c r="W105" s="166"/>
      <c r="X105" s="195"/>
      <c r="Y105" s="255"/>
    </row>
    <row r="106" spans="3:25" ht="21.6" customHeight="1" outlineLevel="1">
      <c r="C106" s="155"/>
      <c r="D106" s="156" t="s">
        <v>46</v>
      </c>
      <c r="E106" s="157"/>
      <c r="F106" s="158" t="s">
        <v>249</v>
      </c>
      <c r="G106" s="168">
        <v>10</v>
      </c>
      <c r="H106" s="159" t="s">
        <v>250</v>
      </c>
      <c r="I106" s="174" t="e">
        <f>IF(#REF!=1,#REF!,IF(#REF!=1,#REF!,#REF!))</f>
        <v>#REF!</v>
      </c>
      <c r="J106" s="161" t="e">
        <f t="shared" ref="J106:J107" si="88">G106*I106</f>
        <v>#REF!</v>
      </c>
      <c r="K106" s="174" t="e">
        <f>IF(#REF!=1,#REF!,IF(#REF!=1,#REF!,#REF!))</f>
        <v>#REF!</v>
      </c>
      <c r="L106" s="161" t="e">
        <f t="shared" ref="L106:L107" si="89">G106*K106</f>
        <v>#REF!</v>
      </c>
      <c r="M106" s="161" t="e">
        <f>IF(#REF!=1,#REF!,IF(#REF!=1,#REF!,#REF!))</f>
        <v>#REF!</v>
      </c>
      <c r="N106" s="161" t="e">
        <f t="shared" ref="N106:N107" si="90">G106*M106</f>
        <v>#REF!</v>
      </c>
      <c r="O106" s="161"/>
      <c r="P106" s="162" t="e">
        <f t="shared" ref="P106:P107" si="91">J106+L106+N106</f>
        <v>#REF!</v>
      </c>
      <c r="Q106" s="163"/>
      <c r="R106" s="164">
        <f t="shared" ref="R106:R107" si="92">Q106*G106</f>
        <v>0</v>
      </c>
      <c r="S106" s="163"/>
      <c r="T106" s="164">
        <f t="shared" si="34"/>
        <v>0</v>
      </c>
      <c r="U106" s="175"/>
      <c r="V106" s="164">
        <f t="shared" si="61"/>
        <v>0</v>
      </c>
      <c r="W106" s="166">
        <f t="shared" si="60"/>
        <v>0</v>
      </c>
      <c r="X106" s="196"/>
      <c r="Y106" s="255"/>
    </row>
    <row r="107" spans="3:25" ht="21.6" customHeight="1" outlineLevel="1">
      <c r="C107" s="155">
        <v>32</v>
      </c>
      <c r="D107" s="156"/>
      <c r="E107" s="157"/>
      <c r="F107" s="158" t="s">
        <v>251</v>
      </c>
      <c r="G107" s="168">
        <v>1</v>
      </c>
      <c r="H107" s="159" t="s">
        <v>234</v>
      </c>
      <c r="I107" s="174" t="e">
        <f>IF(#REF!=1,#REF!,IF(#REF!=1,#REF!,#REF!))</f>
        <v>#REF!</v>
      </c>
      <c r="J107" s="161" t="e">
        <f t="shared" si="88"/>
        <v>#REF!</v>
      </c>
      <c r="K107" s="174" t="e">
        <f>IF(#REF!=1,#REF!,IF(#REF!=1,#REF!,#REF!))</f>
        <v>#REF!</v>
      </c>
      <c r="L107" s="161" t="e">
        <f t="shared" si="89"/>
        <v>#REF!</v>
      </c>
      <c r="M107" s="161" t="e">
        <f>IF(#REF!=1,#REF!,IF(#REF!=1,#REF!,#REF!))</f>
        <v>#REF!</v>
      </c>
      <c r="N107" s="161" t="e">
        <f t="shared" si="90"/>
        <v>#REF!</v>
      </c>
      <c r="O107" s="161"/>
      <c r="P107" s="162" t="e">
        <f t="shared" si="91"/>
        <v>#REF!</v>
      </c>
      <c r="Q107" s="163"/>
      <c r="R107" s="164">
        <f t="shared" si="92"/>
        <v>0</v>
      </c>
      <c r="S107" s="163"/>
      <c r="T107" s="164">
        <f t="shared" si="34"/>
        <v>0</v>
      </c>
      <c r="U107" s="175"/>
      <c r="V107" s="164">
        <f t="shared" si="61"/>
        <v>0</v>
      </c>
      <c r="W107" s="166">
        <f t="shared" si="60"/>
        <v>0</v>
      </c>
      <c r="X107" s="195"/>
      <c r="Y107" s="255"/>
    </row>
    <row r="108" spans="3:25" s="194" customFormat="1" ht="21.6" customHeight="1">
      <c r="C108" s="145">
        <v>33</v>
      </c>
      <c r="D108" s="157"/>
      <c r="E108" s="167"/>
      <c r="F108" s="158" t="s">
        <v>252</v>
      </c>
      <c r="G108" s="148">
        <v>1</v>
      </c>
      <c r="H108" s="149" t="s">
        <v>250</v>
      </c>
      <c r="I108" s="200"/>
      <c r="J108" s="201"/>
      <c r="K108" s="200"/>
      <c r="L108" s="201"/>
      <c r="M108" s="201"/>
      <c r="N108" s="201"/>
      <c r="O108" s="201"/>
      <c r="P108" s="201"/>
      <c r="Q108" s="202"/>
      <c r="R108" s="189"/>
      <c r="S108" s="202"/>
      <c r="T108" s="189"/>
      <c r="U108" s="203"/>
      <c r="V108" s="164"/>
      <c r="W108" s="166"/>
      <c r="X108" s="186"/>
      <c r="Y108" s="255"/>
    </row>
    <row r="109" spans="3:25" ht="21.6" customHeight="1" outlineLevel="1">
      <c r="C109" s="155"/>
      <c r="D109" s="156" t="s">
        <v>39</v>
      </c>
      <c r="E109" s="157"/>
      <c r="F109" s="158" t="s">
        <v>253</v>
      </c>
      <c r="G109" s="168">
        <v>6</v>
      </c>
      <c r="H109" s="159" t="s">
        <v>172</v>
      </c>
      <c r="I109" s="174" t="e">
        <f>IF(#REF!=1,#REF!,IF(#REF!=1,#REF!,#REF!))</f>
        <v>#REF!</v>
      </c>
      <c r="J109" s="161" t="e">
        <f t="shared" ref="J109:J113" si="93">G109*I109</f>
        <v>#REF!</v>
      </c>
      <c r="K109" s="174" t="e">
        <f>IF(#REF!=1,#REF!,IF(#REF!=1,#REF!,#REF!))</f>
        <v>#REF!</v>
      </c>
      <c r="L109" s="161" t="e">
        <f t="shared" ref="L109:L113" si="94">G109*K109</f>
        <v>#REF!</v>
      </c>
      <c r="M109" s="161" t="e">
        <f>IF(#REF!=1,#REF!,IF(#REF!=1,#REF!,#REF!))</f>
        <v>#REF!</v>
      </c>
      <c r="N109" s="161" t="e">
        <f t="shared" ref="N109:N113" si="95">G109*M109</f>
        <v>#REF!</v>
      </c>
      <c r="O109" s="161"/>
      <c r="P109" s="162" t="e">
        <f t="shared" ref="P109:P113" si="96">J109+L109+N109</f>
        <v>#REF!</v>
      </c>
      <c r="Q109" s="163"/>
      <c r="R109" s="164">
        <f t="shared" ref="R109:R114" si="97">Q109*G109</f>
        <v>0</v>
      </c>
      <c r="S109" s="163"/>
      <c r="T109" s="164">
        <f t="shared" si="34"/>
        <v>0</v>
      </c>
      <c r="U109" s="175"/>
      <c r="V109" s="164">
        <f t="shared" si="61"/>
        <v>0</v>
      </c>
      <c r="W109" s="166">
        <f t="shared" si="60"/>
        <v>0</v>
      </c>
      <c r="X109" s="186"/>
      <c r="Y109" s="255"/>
    </row>
    <row r="110" spans="3:25" ht="21.6" customHeight="1" outlineLevel="1">
      <c r="C110" s="155">
        <v>34</v>
      </c>
      <c r="D110" s="156"/>
      <c r="E110" s="157"/>
      <c r="F110" s="158" t="s">
        <v>254</v>
      </c>
      <c r="G110" s="168">
        <v>3</v>
      </c>
      <c r="H110" s="159" t="s">
        <v>172</v>
      </c>
      <c r="I110" s="174" t="e">
        <f>IF(#REF!=1,#REF!,IF(#REF!=1,#REF!,#REF!))</f>
        <v>#REF!</v>
      </c>
      <c r="J110" s="161" t="e">
        <f t="shared" si="93"/>
        <v>#REF!</v>
      </c>
      <c r="K110" s="174" t="e">
        <f>IF(#REF!=1,#REF!,IF(#REF!=1,#REF!,#REF!))</f>
        <v>#REF!</v>
      </c>
      <c r="L110" s="161" t="e">
        <f t="shared" si="94"/>
        <v>#REF!</v>
      </c>
      <c r="M110" s="161" t="e">
        <f>IF(#REF!=1,#REF!,IF(#REF!=1,#REF!,#REF!))</f>
        <v>#REF!</v>
      </c>
      <c r="N110" s="161" t="e">
        <f t="shared" si="95"/>
        <v>#REF!</v>
      </c>
      <c r="O110" s="161"/>
      <c r="P110" s="162" t="e">
        <f t="shared" si="96"/>
        <v>#REF!</v>
      </c>
      <c r="Q110" s="163"/>
      <c r="R110" s="164">
        <f t="shared" si="97"/>
        <v>0</v>
      </c>
      <c r="S110" s="163"/>
      <c r="T110" s="164">
        <f t="shared" si="34"/>
        <v>0</v>
      </c>
      <c r="U110" s="175"/>
      <c r="V110" s="164">
        <f t="shared" si="61"/>
        <v>0</v>
      </c>
      <c r="W110" s="166">
        <f t="shared" si="60"/>
        <v>0</v>
      </c>
      <c r="X110" s="196"/>
      <c r="Y110" s="255"/>
    </row>
    <row r="111" spans="3:25" ht="21.6" customHeight="1" outlineLevel="1">
      <c r="C111" s="155">
        <v>37</v>
      </c>
      <c r="D111" s="156"/>
      <c r="E111" s="157"/>
      <c r="F111" s="158" t="s">
        <v>255</v>
      </c>
      <c r="G111" s="168">
        <v>1</v>
      </c>
      <c r="H111" s="159" t="s">
        <v>250</v>
      </c>
      <c r="I111" s="174" t="e">
        <f>IF(#REF!=1,#REF!,IF(#REF!=1,#REF!,#REF!))</f>
        <v>#REF!</v>
      </c>
      <c r="J111" s="161" t="e">
        <f t="shared" si="93"/>
        <v>#REF!</v>
      </c>
      <c r="K111" s="174" t="e">
        <f>IF(#REF!=1,#REF!,IF(#REF!=1,#REF!,#REF!))</f>
        <v>#REF!</v>
      </c>
      <c r="L111" s="161" t="e">
        <f t="shared" si="94"/>
        <v>#REF!</v>
      </c>
      <c r="M111" s="161" t="e">
        <f>IF(#REF!=1,#REF!,IF(#REF!=1,#REF!,#REF!))</f>
        <v>#REF!</v>
      </c>
      <c r="N111" s="161" t="e">
        <f t="shared" si="95"/>
        <v>#REF!</v>
      </c>
      <c r="O111" s="161"/>
      <c r="P111" s="162" t="e">
        <f t="shared" si="96"/>
        <v>#REF!</v>
      </c>
      <c r="Q111" s="163"/>
      <c r="R111" s="164">
        <f t="shared" si="97"/>
        <v>0</v>
      </c>
      <c r="S111" s="163"/>
      <c r="T111" s="164">
        <f t="shared" si="34"/>
        <v>0</v>
      </c>
      <c r="U111" s="175"/>
      <c r="V111" s="164">
        <f t="shared" si="61"/>
        <v>0</v>
      </c>
      <c r="W111" s="166">
        <f t="shared" si="60"/>
        <v>0</v>
      </c>
      <c r="X111" s="196"/>
      <c r="Y111" s="255"/>
    </row>
    <row r="112" spans="3:25" ht="21.6" customHeight="1" outlineLevel="1">
      <c r="C112" s="155"/>
      <c r="D112" s="156" t="s">
        <v>39</v>
      </c>
      <c r="E112" s="167"/>
      <c r="F112" s="184" t="s">
        <v>256</v>
      </c>
      <c r="G112" s="168">
        <v>1</v>
      </c>
      <c r="H112" s="159" t="s">
        <v>172</v>
      </c>
      <c r="I112" s="174"/>
      <c r="J112" s="161"/>
      <c r="K112" s="174"/>
      <c r="L112" s="161"/>
      <c r="M112" s="161"/>
      <c r="N112" s="161"/>
      <c r="O112" s="161"/>
      <c r="P112" s="162"/>
      <c r="Q112" s="162"/>
      <c r="R112" s="164">
        <f t="shared" si="97"/>
        <v>0</v>
      </c>
      <c r="S112" s="166"/>
      <c r="T112" s="164">
        <f t="shared" si="34"/>
        <v>0</v>
      </c>
      <c r="U112" s="166"/>
      <c r="V112" s="164">
        <f>U112*G112</f>
        <v>0</v>
      </c>
      <c r="W112" s="166">
        <f t="shared" si="60"/>
        <v>0</v>
      </c>
      <c r="X112" s="196"/>
      <c r="Y112" s="255"/>
    </row>
    <row r="113" spans="3:25" s="194" customFormat="1" ht="21.6" customHeight="1">
      <c r="C113" s="145"/>
      <c r="D113" s="167" t="s">
        <v>40</v>
      </c>
      <c r="E113" s="167"/>
      <c r="F113" s="184" t="s">
        <v>257</v>
      </c>
      <c r="G113" s="168">
        <v>1</v>
      </c>
      <c r="H113" s="159" t="s">
        <v>172</v>
      </c>
      <c r="I113" s="174" t="e">
        <f>IF(#REF!=1,#REF!,IF(#REF!=1,#REF!,#REF!))</f>
        <v>#REF!</v>
      </c>
      <c r="J113" s="161" t="e">
        <f t="shared" si="93"/>
        <v>#REF!</v>
      </c>
      <c r="K113" s="174" t="e">
        <f>IF(#REF!=1,#REF!,IF(#REF!=1,#REF!,#REF!))</f>
        <v>#REF!</v>
      </c>
      <c r="L113" s="161" t="e">
        <f t="shared" si="94"/>
        <v>#REF!</v>
      </c>
      <c r="M113" s="161" t="e">
        <f>IF(#REF!=1,#REF!,IF(#REF!=1,#REF!,#REF!))</f>
        <v>#REF!</v>
      </c>
      <c r="N113" s="161" t="e">
        <f t="shared" si="95"/>
        <v>#REF!</v>
      </c>
      <c r="O113" s="161"/>
      <c r="P113" s="162" t="e">
        <f t="shared" si="96"/>
        <v>#REF!</v>
      </c>
      <c r="Q113" s="163"/>
      <c r="R113" s="164">
        <f t="shared" si="97"/>
        <v>0</v>
      </c>
      <c r="S113" s="163"/>
      <c r="T113" s="164">
        <f t="shared" si="34"/>
        <v>0</v>
      </c>
      <c r="U113" s="175"/>
      <c r="V113" s="164">
        <f t="shared" si="61"/>
        <v>0</v>
      </c>
      <c r="W113" s="166">
        <f t="shared" si="60"/>
        <v>0</v>
      </c>
      <c r="X113" s="186"/>
      <c r="Y113" s="255"/>
    </row>
    <row r="114" spans="3:25" s="194" customFormat="1" ht="21.6" customHeight="1">
      <c r="C114" s="145"/>
      <c r="D114" s="167" t="s">
        <v>68</v>
      </c>
      <c r="E114" s="157"/>
      <c r="F114" s="158" t="s">
        <v>258</v>
      </c>
      <c r="G114" s="168">
        <v>1</v>
      </c>
      <c r="H114" s="159" t="s">
        <v>172</v>
      </c>
      <c r="I114" s="200"/>
      <c r="J114" s="201"/>
      <c r="K114" s="200"/>
      <c r="L114" s="201"/>
      <c r="M114" s="201"/>
      <c r="N114" s="201"/>
      <c r="O114" s="201"/>
      <c r="P114" s="201"/>
      <c r="Q114" s="202"/>
      <c r="R114" s="164">
        <f t="shared" si="97"/>
        <v>0</v>
      </c>
      <c r="S114" s="202"/>
      <c r="T114" s="164">
        <f t="shared" ref="T114:T142" si="98">S114*G114</f>
        <v>0</v>
      </c>
      <c r="U114" s="202"/>
      <c r="V114" s="164">
        <f t="shared" ref="V114:V115" si="99">U114*G114</f>
        <v>0</v>
      </c>
      <c r="W114" s="166"/>
      <c r="X114" s="195"/>
      <c r="Y114" s="255"/>
    </row>
    <row r="115" spans="3:25" ht="21.6" customHeight="1" outlineLevel="1">
      <c r="C115" s="155">
        <v>38</v>
      </c>
      <c r="D115" s="156"/>
      <c r="E115" s="157"/>
      <c r="F115" s="158" t="s">
        <v>259</v>
      </c>
      <c r="G115" s="168">
        <v>1</v>
      </c>
      <c r="H115" s="159" t="s">
        <v>172</v>
      </c>
      <c r="I115" s="174" t="e">
        <f>IF(#REF!=1,#REF!,IF(#REF!=1,#REF!,#REF!))</f>
        <v>#REF!</v>
      </c>
      <c r="J115" s="161" t="e">
        <f t="shared" ref="J115" si="100">G115*I115</f>
        <v>#REF!</v>
      </c>
      <c r="K115" s="174" t="e">
        <f>IF(#REF!=1,#REF!,IF(#REF!=1,#REF!,#REF!))</f>
        <v>#REF!</v>
      </c>
      <c r="L115" s="161" t="e">
        <f t="shared" ref="L115" si="101">G115*K115</f>
        <v>#REF!</v>
      </c>
      <c r="M115" s="161" t="e">
        <f>IF(#REF!=1,#REF!,IF(#REF!=1,#REF!,#REF!))</f>
        <v>#REF!</v>
      </c>
      <c r="N115" s="161" t="e">
        <f t="shared" ref="N115" si="102">G115*M115</f>
        <v>#REF!</v>
      </c>
      <c r="O115" s="161"/>
      <c r="P115" s="162" t="e">
        <f t="shared" ref="P115" si="103">J115+L115+N115</f>
        <v>#REF!</v>
      </c>
      <c r="Q115" s="163"/>
      <c r="R115" s="164">
        <f t="shared" ref="R115" si="104">Q115*G115</f>
        <v>0</v>
      </c>
      <c r="S115" s="163"/>
      <c r="T115" s="164">
        <f t="shared" si="98"/>
        <v>0</v>
      </c>
      <c r="U115" s="175"/>
      <c r="V115" s="164">
        <f t="shared" si="99"/>
        <v>0</v>
      </c>
      <c r="W115" s="166">
        <f t="shared" ref="W115" si="105">R115+T115+V115</f>
        <v>0</v>
      </c>
      <c r="X115" s="186"/>
      <c r="Y115" s="255"/>
    </row>
    <row r="116" spans="3:25" ht="21.6" customHeight="1">
      <c r="C116" s="145">
        <v>39</v>
      </c>
      <c r="D116" s="157"/>
      <c r="E116" s="157"/>
      <c r="F116" s="158" t="s">
        <v>260</v>
      </c>
      <c r="G116" s="192">
        <v>1</v>
      </c>
      <c r="H116" s="159" t="s">
        <v>250</v>
      </c>
      <c r="I116" s="174" t="e">
        <f>IF(#REF!=1,#REF!,IF(#REF!=1,#REF!,#REF!))</f>
        <v>#REF!</v>
      </c>
      <c r="J116" s="161" t="e">
        <f t="shared" ref="J116" si="106">G116*I116</f>
        <v>#REF!</v>
      </c>
      <c r="K116" s="174" t="e">
        <f>IF(#REF!=1,#REF!,IF(#REF!=1,#REF!,#REF!))</f>
        <v>#REF!</v>
      </c>
      <c r="L116" s="161" t="e">
        <f t="shared" ref="L116" si="107">G116*K116</f>
        <v>#REF!</v>
      </c>
      <c r="M116" s="161" t="e">
        <f>IF(#REF!=1,#REF!,IF(#REF!=1,#REF!,#REF!))</f>
        <v>#REF!</v>
      </c>
      <c r="N116" s="161" t="e">
        <f t="shared" ref="N116" si="108">G116*M116</f>
        <v>#REF!</v>
      </c>
      <c r="O116" s="161"/>
      <c r="P116" s="162" t="e">
        <f t="shared" ref="P116" si="109">J116+L116+N116</f>
        <v>#REF!</v>
      </c>
      <c r="Q116" s="163"/>
      <c r="R116" s="164">
        <f t="shared" ref="R116:R117" si="110">Q116*G116</f>
        <v>0</v>
      </c>
      <c r="S116" s="163"/>
      <c r="T116" s="164">
        <f t="shared" si="98"/>
        <v>0</v>
      </c>
      <c r="U116" s="175"/>
      <c r="V116" s="164">
        <f t="shared" si="61"/>
        <v>0</v>
      </c>
      <c r="W116" s="166">
        <f t="shared" si="60"/>
        <v>0</v>
      </c>
      <c r="X116" s="196"/>
      <c r="Y116" s="255"/>
    </row>
    <row r="117" spans="3:25" s="194" customFormat="1" ht="21.6" customHeight="1">
      <c r="C117" s="145"/>
      <c r="D117" s="167" t="s">
        <v>39</v>
      </c>
      <c r="E117" s="157"/>
      <c r="F117" s="158" t="s">
        <v>261</v>
      </c>
      <c r="G117" s="168">
        <v>18</v>
      </c>
      <c r="H117" s="159" t="s">
        <v>172</v>
      </c>
      <c r="I117" s="200"/>
      <c r="J117" s="201"/>
      <c r="K117" s="200"/>
      <c r="L117" s="201"/>
      <c r="M117" s="201"/>
      <c r="N117" s="201"/>
      <c r="O117" s="201"/>
      <c r="P117" s="201"/>
      <c r="Q117" s="202"/>
      <c r="R117" s="164">
        <f t="shared" si="110"/>
        <v>0</v>
      </c>
      <c r="S117" s="202"/>
      <c r="T117" s="164">
        <f t="shared" si="98"/>
        <v>0</v>
      </c>
      <c r="U117" s="203"/>
      <c r="V117" s="164">
        <f t="shared" si="61"/>
        <v>0</v>
      </c>
      <c r="W117" s="166">
        <f t="shared" si="60"/>
        <v>0</v>
      </c>
      <c r="X117" s="204"/>
      <c r="Y117" s="255"/>
    </row>
    <row r="118" spans="3:25" ht="21.6" customHeight="1" outlineLevel="1">
      <c r="C118" s="155"/>
      <c r="D118" s="156" t="s">
        <v>40</v>
      </c>
      <c r="E118" s="157"/>
      <c r="F118" s="158" t="s">
        <v>262</v>
      </c>
      <c r="G118" s="168">
        <v>1</v>
      </c>
      <c r="H118" s="159" t="s">
        <v>172</v>
      </c>
      <c r="I118" s="174" t="e">
        <f>IF(#REF!=1,#REF!,IF(#REF!=1,#REF!,#REF!))</f>
        <v>#REF!</v>
      </c>
      <c r="J118" s="161" t="e">
        <f t="shared" ref="J118:J123" si="111">G118*I118</f>
        <v>#REF!</v>
      </c>
      <c r="K118" s="174" t="e">
        <f>IF(#REF!=1,#REF!,IF(#REF!=1,#REF!,#REF!))</f>
        <v>#REF!</v>
      </c>
      <c r="L118" s="161" t="e">
        <f t="shared" ref="L118:L123" si="112">G118*K118</f>
        <v>#REF!</v>
      </c>
      <c r="M118" s="161" t="e">
        <f>IF(#REF!=1,#REF!,IF(#REF!=1,#REF!,#REF!))</f>
        <v>#REF!</v>
      </c>
      <c r="N118" s="161" t="e">
        <f t="shared" ref="N118:N123" si="113">G118*M118</f>
        <v>#REF!</v>
      </c>
      <c r="O118" s="161"/>
      <c r="P118" s="162" t="e">
        <f t="shared" ref="P118:P123" si="114">J118+L118+N118</f>
        <v>#REF!</v>
      </c>
      <c r="Q118" s="163"/>
      <c r="R118" s="164">
        <f t="shared" ref="R118:R123" si="115">Q118*G118</f>
        <v>0</v>
      </c>
      <c r="S118" s="163"/>
      <c r="T118" s="164">
        <f t="shared" si="98"/>
        <v>0</v>
      </c>
      <c r="U118" s="175"/>
      <c r="V118" s="164">
        <f t="shared" si="61"/>
        <v>0</v>
      </c>
      <c r="W118" s="166">
        <f t="shared" si="60"/>
        <v>0</v>
      </c>
      <c r="X118" s="186"/>
      <c r="Y118" s="255"/>
    </row>
    <row r="119" spans="3:25" ht="21.6" customHeight="1" outlineLevel="1">
      <c r="C119" s="155"/>
      <c r="D119" s="156" t="s">
        <v>68</v>
      </c>
      <c r="E119" s="157"/>
      <c r="F119" s="158" t="s">
        <v>263</v>
      </c>
      <c r="G119" s="168">
        <v>1</v>
      </c>
      <c r="H119" s="159" t="s">
        <v>172</v>
      </c>
      <c r="I119" s="174" t="e">
        <f>IF(#REF!=1,#REF!,IF(#REF!=1,#REF!,#REF!))</f>
        <v>#REF!</v>
      </c>
      <c r="J119" s="161" t="e">
        <f t="shared" ref="J119" si="116">G119*I119</f>
        <v>#REF!</v>
      </c>
      <c r="K119" s="174" t="e">
        <f>IF(#REF!=1,#REF!,IF(#REF!=1,#REF!,#REF!))</f>
        <v>#REF!</v>
      </c>
      <c r="L119" s="161" t="e">
        <f t="shared" ref="L119" si="117">G119*K119</f>
        <v>#REF!</v>
      </c>
      <c r="M119" s="161" t="e">
        <f>IF(#REF!=1,#REF!,IF(#REF!=1,#REF!,#REF!))</f>
        <v>#REF!</v>
      </c>
      <c r="N119" s="161" t="e">
        <f t="shared" ref="N119" si="118">G119*M119</f>
        <v>#REF!</v>
      </c>
      <c r="O119" s="161"/>
      <c r="P119" s="162" t="e">
        <f t="shared" ref="P119" si="119">J119+L119+N119</f>
        <v>#REF!</v>
      </c>
      <c r="Q119" s="163"/>
      <c r="R119" s="164">
        <f t="shared" ref="R119" si="120">Q119*G119</f>
        <v>0</v>
      </c>
      <c r="S119" s="163"/>
      <c r="T119" s="164">
        <f t="shared" si="98"/>
        <v>0</v>
      </c>
      <c r="U119" s="175"/>
      <c r="V119" s="164">
        <f t="shared" ref="V119" si="121">U119*G119</f>
        <v>0</v>
      </c>
      <c r="W119" s="166">
        <f t="shared" ref="W119" si="122">R119+T119+V119</f>
        <v>0</v>
      </c>
      <c r="X119" s="186"/>
      <c r="Y119" s="255"/>
    </row>
    <row r="120" spans="3:25" ht="21.6" customHeight="1" outlineLevel="1">
      <c r="C120" s="155"/>
      <c r="D120" s="156" t="s">
        <v>46</v>
      </c>
      <c r="E120" s="157"/>
      <c r="F120" s="158" t="s">
        <v>264</v>
      </c>
      <c r="G120" s="168">
        <v>10</v>
      </c>
      <c r="H120" s="159" t="s">
        <v>172</v>
      </c>
      <c r="I120" s="174" t="e">
        <f>IF(#REF!=1,#REF!,IF(#REF!=1,#REF!,#REF!))</f>
        <v>#REF!</v>
      </c>
      <c r="J120" s="161" t="e">
        <f t="shared" si="111"/>
        <v>#REF!</v>
      </c>
      <c r="K120" s="174" t="e">
        <f>IF(#REF!=1,#REF!,IF(#REF!=1,#REF!,#REF!))</f>
        <v>#REF!</v>
      </c>
      <c r="L120" s="161" t="e">
        <f t="shared" si="112"/>
        <v>#REF!</v>
      </c>
      <c r="M120" s="161" t="e">
        <f>IF(#REF!=1,#REF!,IF(#REF!=1,#REF!,#REF!))</f>
        <v>#REF!</v>
      </c>
      <c r="N120" s="161" t="e">
        <f t="shared" si="113"/>
        <v>#REF!</v>
      </c>
      <c r="O120" s="161"/>
      <c r="P120" s="162" t="e">
        <f t="shared" si="114"/>
        <v>#REF!</v>
      </c>
      <c r="Q120" s="163"/>
      <c r="R120" s="164">
        <f t="shared" si="115"/>
        <v>0</v>
      </c>
      <c r="S120" s="163"/>
      <c r="T120" s="164">
        <f t="shared" si="98"/>
        <v>0</v>
      </c>
      <c r="U120" s="175"/>
      <c r="V120" s="164">
        <f t="shared" si="61"/>
        <v>0</v>
      </c>
      <c r="W120" s="166">
        <f t="shared" si="60"/>
        <v>0</v>
      </c>
      <c r="X120" s="204"/>
      <c r="Y120" s="255"/>
    </row>
    <row r="121" spans="3:25" ht="21.6" customHeight="1" outlineLevel="1">
      <c r="C121" s="155"/>
      <c r="D121" s="156" t="s">
        <v>47</v>
      </c>
      <c r="E121" s="157"/>
      <c r="F121" s="158" t="s">
        <v>265</v>
      </c>
      <c r="G121" s="168">
        <v>3</v>
      </c>
      <c r="H121" s="159" t="s">
        <v>172</v>
      </c>
      <c r="I121" s="174" t="e">
        <f>IF(#REF!=1,#REF!,IF(#REF!=1,#REF!,#REF!))</f>
        <v>#REF!</v>
      </c>
      <c r="J121" s="161" t="e">
        <f t="shared" si="111"/>
        <v>#REF!</v>
      </c>
      <c r="K121" s="174" t="e">
        <f>IF(#REF!=1,#REF!,IF(#REF!=1,#REF!,#REF!))</f>
        <v>#REF!</v>
      </c>
      <c r="L121" s="161" t="e">
        <f t="shared" si="112"/>
        <v>#REF!</v>
      </c>
      <c r="M121" s="161" t="e">
        <f>IF(#REF!=1,#REF!,IF(#REF!=1,#REF!,#REF!))</f>
        <v>#REF!</v>
      </c>
      <c r="N121" s="161" t="e">
        <f t="shared" si="113"/>
        <v>#REF!</v>
      </c>
      <c r="O121" s="161"/>
      <c r="P121" s="162" t="e">
        <f t="shared" si="114"/>
        <v>#REF!</v>
      </c>
      <c r="Q121" s="163"/>
      <c r="R121" s="164">
        <f t="shared" si="115"/>
        <v>0</v>
      </c>
      <c r="S121" s="163"/>
      <c r="T121" s="164">
        <f t="shared" si="98"/>
        <v>0</v>
      </c>
      <c r="U121" s="175"/>
      <c r="V121" s="164">
        <f t="shared" si="61"/>
        <v>0</v>
      </c>
      <c r="W121" s="166">
        <f t="shared" si="60"/>
        <v>0</v>
      </c>
      <c r="X121" s="204"/>
      <c r="Y121" s="255"/>
    </row>
    <row r="122" spans="3:25" ht="21.6" customHeight="1" outlineLevel="1">
      <c r="C122" s="155"/>
      <c r="D122" s="156" t="s">
        <v>48</v>
      </c>
      <c r="E122" s="157"/>
      <c r="F122" s="158" t="s">
        <v>266</v>
      </c>
      <c r="G122" s="192">
        <v>1</v>
      </c>
      <c r="H122" s="159" t="s">
        <v>172</v>
      </c>
      <c r="I122" s="174" t="e">
        <f>IF(#REF!=1,#REF!,IF(#REF!=1,#REF!,#REF!))</f>
        <v>#REF!</v>
      </c>
      <c r="J122" s="161" t="e">
        <f t="shared" si="111"/>
        <v>#REF!</v>
      </c>
      <c r="K122" s="174" t="e">
        <f>IF(#REF!=1,#REF!,IF(#REF!=1,#REF!,#REF!))</f>
        <v>#REF!</v>
      </c>
      <c r="L122" s="161" t="e">
        <f t="shared" si="112"/>
        <v>#REF!</v>
      </c>
      <c r="M122" s="161" t="e">
        <f>IF(#REF!=1,#REF!,IF(#REF!=1,#REF!,#REF!))</f>
        <v>#REF!</v>
      </c>
      <c r="N122" s="161" t="e">
        <f t="shared" si="113"/>
        <v>#REF!</v>
      </c>
      <c r="O122" s="161"/>
      <c r="P122" s="162" t="e">
        <f>J122+L122+N122</f>
        <v>#REF!</v>
      </c>
      <c r="Q122" s="163"/>
      <c r="R122" s="164">
        <f t="shared" si="115"/>
        <v>0</v>
      </c>
      <c r="S122" s="163"/>
      <c r="T122" s="164">
        <f t="shared" si="98"/>
        <v>0</v>
      </c>
      <c r="U122" s="175"/>
      <c r="V122" s="164">
        <f t="shared" si="61"/>
        <v>0</v>
      </c>
      <c r="W122" s="166">
        <f t="shared" si="60"/>
        <v>0</v>
      </c>
      <c r="X122" s="186"/>
      <c r="Y122" s="255"/>
    </row>
    <row r="123" spans="3:25" ht="21.6" customHeight="1">
      <c r="C123" s="183"/>
      <c r="D123" s="157" t="s">
        <v>49</v>
      </c>
      <c r="E123" s="157"/>
      <c r="F123" s="158" t="s">
        <v>50</v>
      </c>
      <c r="G123" s="168">
        <v>1</v>
      </c>
      <c r="H123" s="159" t="s">
        <v>172</v>
      </c>
      <c r="I123" s="174" t="e">
        <f>IF(#REF!=1,#REF!,IF(#REF!=1,#REF!,#REF!))</f>
        <v>#REF!</v>
      </c>
      <c r="J123" s="187" t="e">
        <f t="shared" si="111"/>
        <v>#REF!</v>
      </c>
      <c r="K123" s="174" t="e">
        <f>IF(#REF!=1,#REF!,IF(#REF!=1,#REF!,#REF!))</f>
        <v>#REF!</v>
      </c>
      <c r="L123" s="187" t="e">
        <f t="shared" si="112"/>
        <v>#REF!</v>
      </c>
      <c r="M123" s="187" t="e">
        <f>IF(#REF!=1,#REF!,IF(#REF!=1,#REF!,#REF!))</f>
        <v>#REF!</v>
      </c>
      <c r="N123" s="187" t="e">
        <f t="shared" si="113"/>
        <v>#REF!</v>
      </c>
      <c r="O123" s="187"/>
      <c r="P123" s="188" t="e">
        <f t="shared" si="114"/>
        <v>#REF!</v>
      </c>
      <c r="Q123" s="163"/>
      <c r="R123" s="189">
        <f t="shared" si="115"/>
        <v>0</v>
      </c>
      <c r="S123" s="163"/>
      <c r="T123" s="164">
        <f t="shared" si="98"/>
        <v>0</v>
      </c>
      <c r="U123" s="175"/>
      <c r="V123" s="164">
        <f t="shared" si="61"/>
        <v>0</v>
      </c>
      <c r="W123" s="166">
        <f t="shared" si="60"/>
        <v>0</v>
      </c>
      <c r="X123" s="186"/>
      <c r="Y123" s="255"/>
    </row>
    <row r="124" spans="3:25" s="194" customFormat="1" ht="21.6" customHeight="1">
      <c r="C124" s="145"/>
      <c r="D124" s="167" t="s">
        <v>51</v>
      </c>
      <c r="E124" s="157"/>
      <c r="F124" s="158" t="s">
        <v>52</v>
      </c>
      <c r="G124" s="168">
        <v>1</v>
      </c>
      <c r="H124" s="159" t="s">
        <v>172</v>
      </c>
      <c r="I124" s="200"/>
      <c r="J124" s="201"/>
      <c r="K124" s="200"/>
      <c r="L124" s="201"/>
      <c r="M124" s="201"/>
      <c r="N124" s="201"/>
      <c r="O124" s="201"/>
      <c r="P124" s="201"/>
      <c r="Q124" s="202"/>
      <c r="R124" s="189"/>
      <c r="S124" s="202"/>
      <c r="T124" s="189"/>
      <c r="U124" s="203"/>
      <c r="V124" s="164"/>
      <c r="W124" s="166"/>
      <c r="X124" s="186"/>
      <c r="Y124" s="255"/>
    </row>
    <row r="125" spans="3:25" ht="21.6" customHeight="1" outlineLevel="1">
      <c r="C125" s="155"/>
      <c r="D125" s="156" t="s">
        <v>53</v>
      </c>
      <c r="E125" s="157"/>
      <c r="F125" s="158" t="s">
        <v>267</v>
      </c>
      <c r="G125" s="192">
        <v>30</v>
      </c>
      <c r="H125" s="159" t="s">
        <v>172</v>
      </c>
      <c r="I125" s="174" t="e">
        <f>IF(#REF!=1,#REF!,IF(#REF!=1,#REF!,#REF!))</f>
        <v>#REF!</v>
      </c>
      <c r="J125" s="161" t="e">
        <f t="shared" ref="J125:J137" si="123">G125*I125</f>
        <v>#REF!</v>
      </c>
      <c r="K125" s="174" t="e">
        <f>IF(#REF!=1,#REF!,IF(#REF!=1,#REF!,#REF!))</f>
        <v>#REF!</v>
      </c>
      <c r="L125" s="161" t="e">
        <f t="shared" ref="L125:L137" si="124">G125*K125</f>
        <v>#REF!</v>
      </c>
      <c r="M125" s="161" t="e">
        <f>IF(#REF!=1,#REF!,IF(#REF!=1,#REF!,#REF!))</f>
        <v>#REF!</v>
      </c>
      <c r="N125" s="161" t="e">
        <f t="shared" ref="N125:N137" si="125">G125*M125</f>
        <v>#REF!</v>
      </c>
      <c r="O125" s="161"/>
      <c r="P125" s="162" t="e">
        <f t="shared" ref="P125:P137" si="126">J125+L125+N125</f>
        <v>#REF!</v>
      </c>
      <c r="Q125" s="163"/>
      <c r="R125" s="164">
        <f t="shared" ref="R125:R137" si="127">Q125*G125</f>
        <v>0</v>
      </c>
      <c r="S125" s="163"/>
      <c r="T125" s="164">
        <f t="shared" si="98"/>
        <v>0</v>
      </c>
      <c r="U125" s="175"/>
      <c r="V125" s="164">
        <f t="shared" si="61"/>
        <v>0</v>
      </c>
      <c r="W125" s="166">
        <f t="shared" si="60"/>
        <v>0</v>
      </c>
      <c r="X125" s="196"/>
      <c r="Y125" s="255"/>
    </row>
    <row r="126" spans="3:25" ht="21.6" customHeight="1" outlineLevel="1">
      <c r="C126" s="155"/>
      <c r="D126" s="156" t="s">
        <v>54</v>
      </c>
      <c r="E126" s="157"/>
      <c r="F126" s="158" t="s">
        <v>55</v>
      </c>
      <c r="G126" s="192">
        <v>1</v>
      </c>
      <c r="H126" s="159" t="s">
        <v>172</v>
      </c>
      <c r="I126" s="174" t="e">
        <f>IF(#REF!=1,#REF!,IF(#REF!=1,#REF!,#REF!))</f>
        <v>#REF!</v>
      </c>
      <c r="J126" s="161" t="e">
        <f t="shared" si="123"/>
        <v>#REF!</v>
      </c>
      <c r="K126" s="174" t="e">
        <f>IF(#REF!=1,#REF!,IF(#REF!=1,#REF!,#REF!))</f>
        <v>#REF!</v>
      </c>
      <c r="L126" s="161" t="e">
        <f t="shared" si="124"/>
        <v>#REF!</v>
      </c>
      <c r="M126" s="161" t="e">
        <f>IF(#REF!=1,#REF!,IF(#REF!=1,#REF!,#REF!))</f>
        <v>#REF!</v>
      </c>
      <c r="N126" s="161" t="e">
        <f t="shared" si="125"/>
        <v>#REF!</v>
      </c>
      <c r="O126" s="161"/>
      <c r="P126" s="162" t="e">
        <f t="shared" si="126"/>
        <v>#REF!</v>
      </c>
      <c r="Q126" s="163"/>
      <c r="R126" s="164">
        <f t="shared" si="127"/>
        <v>0</v>
      </c>
      <c r="S126" s="163"/>
      <c r="T126" s="164">
        <f t="shared" si="98"/>
        <v>0</v>
      </c>
      <c r="U126" s="175"/>
      <c r="V126" s="164">
        <f t="shared" si="61"/>
        <v>0</v>
      </c>
      <c r="W126" s="166">
        <f t="shared" si="60"/>
        <v>0</v>
      </c>
      <c r="X126" s="186"/>
      <c r="Y126" s="255"/>
    </row>
    <row r="127" spans="3:25" ht="21.6" customHeight="1" outlineLevel="1">
      <c r="C127" s="155"/>
      <c r="D127" s="156" t="s">
        <v>56</v>
      </c>
      <c r="E127" s="157"/>
      <c r="F127" s="158" t="s">
        <v>57</v>
      </c>
      <c r="G127" s="168">
        <v>1</v>
      </c>
      <c r="H127" s="159" t="s">
        <v>172</v>
      </c>
      <c r="I127" s="174" t="e">
        <f>IF(#REF!=1,#REF!,IF(#REF!=1,#REF!,#REF!))</f>
        <v>#REF!</v>
      </c>
      <c r="J127" s="161" t="e">
        <f t="shared" si="123"/>
        <v>#REF!</v>
      </c>
      <c r="K127" s="174" t="e">
        <f>IF(#REF!=1,#REF!,IF(#REF!=1,#REF!,#REF!))</f>
        <v>#REF!</v>
      </c>
      <c r="L127" s="161" t="e">
        <f t="shared" si="124"/>
        <v>#REF!</v>
      </c>
      <c r="M127" s="161" t="e">
        <f>IF(#REF!=1,#REF!,IF(#REF!=1,#REF!,#REF!))</f>
        <v>#REF!</v>
      </c>
      <c r="N127" s="161" t="e">
        <f t="shared" si="125"/>
        <v>#REF!</v>
      </c>
      <c r="O127" s="161"/>
      <c r="P127" s="162" t="e">
        <f t="shared" si="126"/>
        <v>#REF!</v>
      </c>
      <c r="Q127" s="163"/>
      <c r="R127" s="164">
        <f t="shared" si="127"/>
        <v>0</v>
      </c>
      <c r="S127" s="163"/>
      <c r="T127" s="164">
        <f t="shared" si="98"/>
        <v>0</v>
      </c>
      <c r="U127" s="175"/>
      <c r="V127" s="164">
        <f t="shared" si="61"/>
        <v>0</v>
      </c>
      <c r="W127" s="166">
        <f t="shared" si="60"/>
        <v>0</v>
      </c>
      <c r="X127" s="186"/>
      <c r="Y127" s="255"/>
    </row>
    <row r="128" spans="3:25" ht="21.6" customHeight="1" outlineLevel="1">
      <c r="C128" s="155"/>
      <c r="D128" s="156" t="s">
        <v>58</v>
      </c>
      <c r="E128" s="157"/>
      <c r="F128" s="158" t="s">
        <v>268</v>
      </c>
      <c r="G128" s="168">
        <v>1</v>
      </c>
      <c r="H128" s="159" t="s">
        <v>172</v>
      </c>
      <c r="I128" s="174" t="e">
        <f>IF(#REF!=1,#REF!,IF(#REF!=1,#REF!,#REF!))</f>
        <v>#REF!</v>
      </c>
      <c r="J128" s="161" t="e">
        <f t="shared" si="123"/>
        <v>#REF!</v>
      </c>
      <c r="K128" s="174" t="e">
        <f>IF(#REF!=1,#REF!,IF(#REF!=1,#REF!,#REF!))</f>
        <v>#REF!</v>
      </c>
      <c r="L128" s="161" t="e">
        <f t="shared" si="124"/>
        <v>#REF!</v>
      </c>
      <c r="M128" s="161" t="e">
        <f>IF(#REF!=1,#REF!,IF(#REF!=1,#REF!,#REF!))</f>
        <v>#REF!</v>
      </c>
      <c r="N128" s="161" t="e">
        <f t="shared" si="125"/>
        <v>#REF!</v>
      </c>
      <c r="O128" s="161"/>
      <c r="P128" s="162" t="e">
        <f t="shared" si="126"/>
        <v>#REF!</v>
      </c>
      <c r="Q128" s="163"/>
      <c r="R128" s="164">
        <f t="shared" si="127"/>
        <v>0</v>
      </c>
      <c r="S128" s="163"/>
      <c r="T128" s="164">
        <f t="shared" si="98"/>
        <v>0</v>
      </c>
      <c r="U128" s="175"/>
      <c r="V128" s="164">
        <f t="shared" si="61"/>
        <v>0</v>
      </c>
      <c r="W128" s="166">
        <f t="shared" si="60"/>
        <v>0</v>
      </c>
      <c r="X128" s="186"/>
      <c r="Y128" s="255"/>
    </row>
    <row r="129" spans="3:25" ht="21.6" customHeight="1" outlineLevel="1">
      <c r="C129" s="155"/>
      <c r="D129" s="156" t="s">
        <v>59</v>
      </c>
      <c r="E129" s="157"/>
      <c r="F129" s="158" t="s">
        <v>269</v>
      </c>
      <c r="G129" s="192">
        <v>1</v>
      </c>
      <c r="H129" s="159" t="s">
        <v>172</v>
      </c>
      <c r="I129" s="174" t="e">
        <f>IF(#REF!=1,#REF!,IF(#REF!=1,#REF!,#REF!))</f>
        <v>#REF!</v>
      </c>
      <c r="J129" s="161" t="e">
        <f t="shared" si="123"/>
        <v>#REF!</v>
      </c>
      <c r="K129" s="174" t="e">
        <f>IF(#REF!=1,#REF!,IF(#REF!=1,#REF!,#REF!))</f>
        <v>#REF!</v>
      </c>
      <c r="L129" s="161" t="e">
        <f t="shared" si="124"/>
        <v>#REF!</v>
      </c>
      <c r="M129" s="161" t="e">
        <f>IF(#REF!=1,#REF!,IF(#REF!=1,#REF!,#REF!))</f>
        <v>#REF!</v>
      </c>
      <c r="N129" s="161" t="e">
        <f t="shared" si="125"/>
        <v>#REF!</v>
      </c>
      <c r="O129" s="161"/>
      <c r="P129" s="162" t="e">
        <f t="shared" si="126"/>
        <v>#REF!</v>
      </c>
      <c r="Q129" s="163"/>
      <c r="R129" s="164">
        <f t="shared" si="127"/>
        <v>0</v>
      </c>
      <c r="S129" s="163"/>
      <c r="T129" s="164">
        <f t="shared" si="98"/>
        <v>0</v>
      </c>
      <c r="U129" s="175"/>
      <c r="V129" s="164">
        <f t="shared" si="61"/>
        <v>0</v>
      </c>
      <c r="W129" s="166">
        <f t="shared" si="60"/>
        <v>0</v>
      </c>
      <c r="X129" s="196"/>
      <c r="Y129" s="255"/>
    </row>
    <row r="130" spans="3:25" ht="21.6" customHeight="1" outlineLevel="1">
      <c r="C130" s="155"/>
      <c r="D130" s="156" t="s">
        <v>270</v>
      </c>
      <c r="E130" s="157"/>
      <c r="F130" s="158" t="s">
        <v>271</v>
      </c>
      <c r="G130" s="192">
        <v>1</v>
      </c>
      <c r="H130" s="159" t="s">
        <v>172</v>
      </c>
      <c r="I130" s="174" t="e">
        <f>IF(#REF!=1,#REF!,IF(#REF!=1,#REF!,#REF!))</f>
        <v>#REF!</v>
      </c>
      <c r="J130" s="161" t="e">
        <f t="shared" si="123"/>
        <v>#REF!</v>
      </c>
      <c r="K130" s="174" t="e">
        <f>IF(#REF!=1,#REF!,IF(#REF!=1,#REF!,#REF!))</f>
        <v>#REF!</v>
      </c>
      <c r="L130" s="161" t="e">
        <f t="shared" si="124"/>
        <v>#REF!</v>
      </c>
      <c r="M130" s="161" t="e">
        <f>IF(#REF!=1,#REF!,IF(#REF!=1,#REF!,#REF!))</f>
        <v>#REF!</v>
      </c>
      <c r="N130" s="161" t="e">
        <f t="shared" si="125"/>
        <v>#REF!</v>
      </c>
      <c r="O130" s="161"/>
      <c r="P130" s="162" t="e">
        <f t="shared" si="126"/>
        <v>#REF!</v>
      </c>
      <c r="Q130" s="163"/>
      <c r="R130" s="164">
        <f t="shared" si="127"/>
        <v>0</v>
      </c>
      <c r="S130" s="163"/>
      <c r="T130" s="164">
        <f t="shared" si="98"/>
        <v>0</v>
      </c>
      <c r="U130" s="175"/>
      <c r="V130" s="164">
        <f t="shared" si="61"/>
        <v>0</v>
      </c>
      <c r="W130" s="166">
        <f t="shared" si="60"/>
        <v>0</v>
      </c>
      <c r="X130" s="186"/>
      <c r="Y130" s="255"/>
    </row>
    <row r="131" spans="3:25" ht="21.6" customHeight="1" outlineLevel="1">
      <c r="C131" s="155">
        <v>40</v>
      </c>
      <c r="D131" s="156"/>
      <c r="E131" s="157"/>
      <c r="F131" s="158" t="s">
        <v>272</v>
      </c>
      <c r="G131" s="168">
        <v>1</v>
      </c>
      <c r="H131" s="159" t="s">
        <v>250</v>
      </c>
      <c r="I131" s="174" t="e">
        <f>IF(#REF!=1,#REF!,IF(#REF!=1,#REF!,#REF!))</f>
        <v>#REF!</v>
      </c>
      <c r="J131" s="161" t="e">
        <f t="shared" si="123"/>
        <v>#REF!</v>
      </c>
      <c r="K131" s="174" t="e">
        <f>IF(#REF!=1,#REF!,IF(#REF!=1,#REF!,#REF!))</f>
        <v>#REF!</v>
      </c>
      <c r="L131" s="161" t="e">
        <f t="shared" si="124"/>
        <v>#REF!</v>
      </c>
      <c r="M131" s="161" t="e">
        <f>IF(#REF!=1,#REF!,IF(#REF!=1,#REF!,#REF!))</f>
        <v>#REF!</v>
      </c>
      <c r="N131" s="161" t="e">
        <f t="shared" si="125"/>
        <v>#REF!</v>
      </c>
      <c r="O131" s="161"/>
      <c r="P131" s="162" t="e">
        <f t="shared" si="126"/>
        <v>#REF!</v>
      </c>
      <c r="Q131" s="163"/>
      <c r="R131" s="164">
        <f t="shared" si="127"/>
        <v>0</v>
      </c>
      <c r="S131" s="163"/>
      <c r="T131" s="164">
        <f t="shared" si="98"/>
        <v>0</v>
      </c>
      <c r="U131" s="175"/>
      <c r="V131" s="164">
        <f t="shared" si="61"/>
        <v>0</v>
      </c>
      <c r="W131" s="166">
        <f t="shared" si="60"/>
        <v>0</v>
      </c>
      <c r="X131" s="186"/>
      <c r="Y131" s="255"/>
    </row>
    <row r="132" spans="3:25" ht="21.6" customHeight="1" outlineLevel="1">
      <c r="C132" s="155"/>
      <c r="D132" s="156" t="s">
        <v>39</v>
      </c>
      <c r="E132" s="157"/>
      <c r="F132" s="158" t="s">
        <v>273</v>
      </c>
      <c r="G132" s="168">
        <v>1</v>
      </c>
      <c r="H132" s="159" t="s">
        <v>172</v>
      </c>
      <c r="I132" s="174" t="e">
        <f>IF(#REF!=1,#REF!,IF(#REF!=1,#REF!,#REF!))</f>
        <v>#REF!</v>
      </c>
      <c r="J132" s="161" t="e">
        <f t="shared" si="123"/>
        <v>#REF!</v>
      </c>
      <c r="K132" s="174" t="e">
        <f>IF(#REF!=1,#REF!,IF(#REF!=1,#REF!,#REF!))</f>
        <v>#REF!</v>
      </c>
      <c r="L132" s="161" t="e">
        <f t="shared" si="124"/>
        <v>#REF!</v>
      </c>
      <c r="M132" s="161" t="e">
        <f>IF(#REF!=1,#REF!,IF(#REF!=1,#REF!,#REF!))</f>
        <v>#REF!</v>
      </c>
      <c r="N132" s="161" t="e">
        <f t="shared" si="125"/>
        <v>#REF!</v>
      </c>
      <c r="O132" s="161"/>
      <c r="P132" s="162" t="e">
        <f t="shared" si="126"/>
        <v>#REF!</v>
      </c>
      <c r="Q132" s="163"/>
      <c r="R132" s="164">
        <f t="shared" si="127"/>
        <v>0</v>
      </c>
      <c r="S132" s="163"/>
      <c r="T132" s="164">
        <f t="shared" si="98"/>
        <v>0</v>
      </c>
      <c r="U132" s="175"/>
      <c r="V132" s="164">
        <f t="shared" si="61"/>
        <v>0</v>
      </c>
      <c r="W132" s="166">
        <f t="shared" si="60"/>
        <v>0</v>
      </c>
      <c r="X132" s="186"/>
      <c r="Y132" s="255"/>
    </row>
    <row r="133" spans="3:25" ht="21.6" customHeight="1" outlineLevel="1">
      <c r="C133" s="155"/>
      <c r="D133" s="156" t="s">
        <v>40</v>
      </c>
      <c r="E133" s="157"/>
      <c r="F133" s="158" t="s">
        <v>274</v>
      </c>
      <c r="G133" s="192">
        <v>4</v>
      </c>
      <c r="H133" s="159" t="s">
        <v>172</v>
      </c>
      <c r="I133" s="174" t="e">
        <f>IF(#REF!=1,#REF!,IF(#REF!=1,#REF!,#REF!))</f>
        <v>#REF!</v>
      </c>
      <c r="J133" s="161" t="e">
        <f t="shared" si="123"/>
        <v>#REF!</v>
      </c>
      <c r="K133" s="174" t="e">
        <f>IF(#REF!=1,#REF!,IF(#REF!=1,#REF!,#REF!))</f>
        <v>#REF!</v>
      </c>
      <c r="L133" s="161" t="e">
        <f t="shared" si="124"/>
        <v>#REF!</v>
      </c>
      <c r="M133" s="161" t="e">
        <f>IF(#REF!=1,#REF!,IF(#REF!=1,#REF!,#REF!))</f>
        <v>#REF!</v>
      </c>
      <c r="N133" s="161" t="e">
        <f t="shared" si="125"/>
        <v>#REF!</v>
      </c>
      <c r="O133" s="161"/>
      <c r="P133" s="162" t="e">
        <f t="shared" si="126"/>
        <v>#REF!</v>
      </c>
      <c r="Q133" s="163"/>
      <c r="R133" s="164">
        <f t="shared" si="127"/>
        <v>0</v>
      </c>
      <c r="S133" s="163"/>
      <c r="T133" s="164">
        <f t="shared" si="98"/>
        <v>0</v>
      </c>
      <c r="U133" s="175"/>
      <c r="V133" s="164">
        <f t="shared" si="61"/>
        <v>0</v>
      </c>
      <c r="W133" s="166">
        <f t="shared" si="60"/>
        <v>0</v>
      </c>
      <c r="X133" s="196"/>
      <c r="Y133" s="255"/>
    </row>
    <row r="134" spans="3:25" ht="21.6" customHeight="1" outlineLevel="1">
      <c r="C134" s="155">
        <v>41</v>
      </c>
      <c r="D134" s="156"/>
      <c r="E134" s="157"/>
      <c r="F134" s="158" t="s">
        <v>275</v>
      </c>
      <c r="G134" s="192">
        <v>1</v>
      </c>
      <c r="H134" s="159" t="s">
        <v>172</v>
      </c>
      <c r="I134" s="174" t="e">
        <f>IF(#REF!=1,#REF!,IF(#REF!=1,#REF!,#REF!))</f>
        <v>#REF!</v>
      </c>
      <c r="J134" s="161" t="e">
        <f t="shared" si="123"/>
        <v>#REF!</v>
      </c>
      <c r="K134" s="174" t="e">
        <f>IF(#REF!=1,#REF!,IF(#REF!=1,#REF!,#REF!))</f>
        <v>#REF!</v>
      </c>
      <c r="L134" s="161" t="e">
        <f t="shared" si="124"/>
        <v>#REF!</v>
      </c>
      <c r="M134" s="161" t="e">
        <f>IF(#REF!=1,#REF!,IF(#REF!=1,#REF!,#REF!))</f>
        <v>#REF!</v>
      </c>
      <c r="N134" s="161" t="e">
        <f t="shared" si="125"/>
        <v>#REF!</v>
      </c>
      <c r="O134" s="161"/>
      <c r="P134" s="162" t="e">
        <f t="shared" si="126"/>
        <v>#REF!</v>
      </c>
      <c r="Q134" s="163"/>
      <c r="R134" s="164">
        <f t="shared" si="127"/>
        <v>0</v>
      </c>
      <c r="S134" s="163"/>
      <c r="T134" s="164">
        <f t="shared" si="98"/>
        <v>0</v>
      </c>
      <c r="U134" s="175"/>
      <c r="V134" s="164">
        <f t="shared" si="61"/>
        <v>0</v>
      </c>
      <c r="W134" s="166">
        <f t="shared" si="60"/>
        <v>0</v>
      </c>
      <c r="X134" s="186"/>
      <c r="Y134" s="255"/>
    </row>
    <row r="135" spans="3:25" ht="21.6" customHeight="1" outlineLevel="1">
      <c r="C135" s="155"/>
      <c r="D135" s="156" t="s">
        <v>39</v>
      </c>
      <c r="E135" s="157"/>
      <c r="F135" s="158" t="s">
        <v>276</v>
      </c>
      <c r="G135" s="168">
        <v>16</v>
      </c>
      <c r="H135" s="159" t="s">
        <v>172</v>
      </c>
      <c r="I135" s="174" t="e">
        <f>IF(#REF!=1,#REF!,IF(#REF!=1,#REF!,#REF!))</f>
        <v>#REF!</v>
      </c>
      <c r="J135" s="161" t="e">
        <f t="shared" si="123"/>
        <v>#REF!</v>
      </c>
      <c r="K135" s="174" t="e">
        <f>IF(#REF!=1,#REF!,IF(#REF!=1,#REF!,#REF!))</f>
        <v>#REF!</v>
      </c>
      <c r="L135" s="161" t="e">
        <f t="shared" si="124"/>
        <v>#REF!</v>
      </c>
      <c r="M135" s="161" t="e">
        <f>IF(#REF!=1,#REF!,IF(#REF!=1,#REF!,#REF!))</f>
        <v>#REF!</v>
      </c>
      <c r="N135" s="161" t="e">
        <f t="shared" si="125"/>
        <v>#REF!</v>
      </c>
      <c r="O135" s="161"/>
      <c r="P135" s="162" t="e">
        <f t="shared" si="126"/>
        <v>#REF!</v>
      </c>
      <c r="Q135" s="163"/>
      <c r="R135" s="164">
        <f t="shared" si="127"/>
        <v>0</v>
      </c>
      <c r="S135" s="163"/>
      <c r="T135" s="164">
        <f t="shared" si="98"/>
        <v>0</v>
      </c>
      <c r="U135" s="175"/>
      <c r="V135" s="164">
        <f t="shared" si="61"/>
        <v>0</v>
      </c>
      <c r="W135" s="166">
        <f t="shared" si="60"/>
        <v>0</v>
      </c>
      <c r="X135" s="186"/>
      <c r="Y135" s="255"/>
    </row>
    <row r="136" spans="3:25" ht="21.6" customHeight="1" outlineLevel="1">
      <c r="C136" s="249" t="s">
        <v>277</v>
      </c>
      <c r="D136" s="156"/>
      <c r="E136" s="157"/>
      <c r="F136" s="158"/>
      <c r="G136" s="168"/>
      <c r="H136" s="159"/>
      <c r="I136" s="174" t="e">
        <f>IF(#REF!=1,#REF!,IF(#REF!=1,#REF!,#REF!))</f>
        <v>#REF!</v>
      </c>
      <c r="J136" s="161" t="e">
        <f t="shared" si="123"/>
        <v>#REF!</v>
      </c>
      <c r="K136" s="174" t="e">
        <f>IF(#REF!=1,#REF!,IF(#REF!=1,#REF!,#REF!))</f>
        <v>#REF!</v>
      </c>
      <c r="L136" s="161" t="e">
        <f t="shared" si="124"/>
        <v>#REF!</v>
      </c>
      <c r="M136" s="161" t="e">
        <f>IF(#REF!=1,#REF!,IF(#REF!=1,#REF!,#REF!))</f>
        <v>#REF!</v>
      </c>
      <c r="N136" s="161" t="e">
        <f t="shared" si="125"/>
        <v>#REF!</v>
      </c>
      <c r="O136" s="161"/>
      <c r="P136" s="162" t="e">
        <f t="shared" si="126"/>
        <v>#REF!</v>
      </c>
      <c r="Q136" s="163"/>
      <c r="R136" s="164">
        <f t="shared" si="127"/>
        <v>0</v>
      </c>
      <c r="S136" s="163"/>
      <c r="T136" s="164">
        <f t="shared" si="98"/>
        <v>0</v>
      </c>
      <c r="U136" s="175"/>
      <c r="V136" s="164">
        <f t="shared" si="61"/>
        <v>0</v>
      </c>
      <c r="W136" s="166">
        <f t="shared" si="60"/>
        <v>0</v>
      </c>
      <c r="X136" s="186"/>
      <c r="Y136" s="255"/>
    </row>
    <row r="137" spans="3:25" ht="21.6" customHeight="1" outlineLevel="1">
      <c r="C137" s="197">
        <v>42</v>
      </c>
      <c r="D137" s="156"/>
      <c r="E137" s="157"/>
      <c r="F137" s="158" t="s">
        <v>278</v>
      </c>
      <c r="G137" s="168">
        <v>1</v>
      </c>
      <c r="H137" s="159" t="s">
        <v>250</v>
      </c>
      <c r="I137" s="174" t="e">
        <f>IF(#REF!=1,#REF!,IF(#REF!=1,#REF!,#REF!))</f>
        <v>#REF!</v>
      </c>
      <c r="J137" s="161" t="e">
        <f t="shared" si="123"/>
        <v>#REF!</v>
      </c>
      <c r="K137" s="174" t="e">
        <f>IF(#REF!=1,#REF!,IF(#REF!=1,#REF!,#REF!))</f>
        <v>#REF!</v>
      </c>
      <c r="L137" s="161" t="e">
        <f t="shared" si="124"/>
        <v>#REF!</v>
      </c>
      <c r="M137" s="161" t="e">
        <f>IF(#REF!=1,#REF!,IF(#REF!=1,#REF!,#REF!))</f>
        <v>#REF!</v>
      </c>
      <c r="N137" s="161" t="e">
        <f t="shared" si="125"/>
        <v>#REF!</v>
      </c>
      <c r="O137" s="161"/>
      <c r="P137" s="162" t="e">
        <f t="shared" si="126"/>
        <v>#REF!</v>
      </c>
      <c r="Q137" s="163"/>
      <c r="R137" s="164">
        <f t="shared" si="127"/>
        <v>0</v>
      </c>
      <c r="S137" s="163"/>
      <c r="T137" s="164">
        <f t="shared" si="98"/>
        <v>0</v>
      </c>
      <c r="U137" s="175"/>
      <c r="V137" s="164">
        <f t="shared" si="61"/>
        <v>0</v>
      </c>
      <c r="W137" s="166">
        <f t="shared" ref="W137:W175" si="128">R137+T137+V137</f>
        <v>0</v>
      </c>
      <c r="X137" s="186"/>
      <c r="Y137" s="255"/>
    </row>
    <row r="138" spans="3:25" s="194" customFormat="1" ht="21.6" customHeight="1">
      <c r="C138" s="145"/>
      <c r="D138" s="167" t="s">
        <v>39</v>
      </c>
      <c r="E138" s="157"/>
      <c r="F138" s="158" t="s">
        <v>279</v>
      </c>
      <c r="G138" s="168">
        <v>1</v>
      </c>
      <c r="H138" s="159" t="s">
        <v>172</v>
      </c>
      <c r="I138" s="200"/>
      <c r="J138" s="201"/>
      <c r="K138" s="200"/>
      <c r="L138" s="201"/>
      <c r="M138" s="201"/>
      <c r="N138" s="201"/>
      <c r="O138" s="201"/>
      <c r="P138" s="201"/>
      <c r="Q138" s="202"/>
      <c r="R138" s="189"/>
      <c r="S138" s="202"/>
      <c r="T138" s="189"/>
      <c r="U138" s="203"/>
      <c r="V138" s="164"/>
      <c r="W138" s="166"/>
      <c r="X138" s="186"/>
      <c r="Y138" s="255"/>
    </row>
    <row r="139" spans="3:25" ht="21.6" customHeight="1" outlineLevel="1">
      <c r="C139" s="155"/>
      <c r="D139" s="156" t="s">
        <v>40</v>
      </c>
      <c r="E139" s="157"/>
      <c r="F139" s="158" t="s">
        <v>280</v>
      </c>
      <c r="G139" s="192">
        <v>1</v>
      </c>
      <c r="H139" s="159" t="s">
        <v>172</v>
      </c>
      <c r="I139" s="174" t="e">
        <f>IF(#REF!=1,#REF!,IF(#REF!=1,#REF!,#REF!))</f>
        <v>#REF!</v>
      </c>
      <c r="J139" s="161" t="e">
        <f t="shared" ref="J139:J142" si="129">G139*I139</f>
        <v>#REF!</v>
      </c>
      <c r="K139" s="174" t="e">
        <f>IF(#REF!=1,#REF!,IF(#REF!=1,#REF!,#REF!))</f>
        <v>#REF!</v>
      </c>
      <c r="L139" s="161" t="e">
        <f t="shared" ref="L139:L142" si="130">G139*K139</f>
        <v>#REF!</v>
      </c>
      <c r="M139" s="161" t="e">
        <f>IF(#REF!=1,#REF!,IF(#REF!=1,#REF!,#REF!))</f>
        <v>#REF!</v>
      </c>
      <c r="N139" s="161" t="e">
        <f t="shared" ref="N139:N142" si="131">G139*M139</f>
        <v>#REF!</v>
      </c>
      <c r="O139" s="161"/>
      <c r="P139" s="162" t="e">
        <f t="shared" ref="P139:P142" si="132">J139+L139+N139</f>
        <v>#REF!</v>
      </c>
      <c r="Q139" s="163"/>
      <c r="R139" s="164">
        <f t="shared" ref="R139:R142" si="133">Q139*G139</f>
        <v>0</v>
      </c>
      <c r="S139" s="163"/>
      <c r="T139" s="164">
        <f t="shared" si="98"/>
        <v>0</v>
      </c>
      <c r="U139" s="175"/>
      <c r="V139" s="164">
        <f t="shared" ref="V139:V175" si="134">U139*G139</f>
        <v>0</v>
      </c>
      <c r="W139" s="166">
        <f t="shared" si="128"/>
        <v>0</v>
      </c>
      <c r="X139" s="196"/>
      <c r="Y139" s="255"/>
    </row>
    <row r="140" spans="3:25" ht="21.6" customHeight="1" outlineLevel="1">
      <c r="C140" s="155"/>
      <c r="D140" s="156" t="s">
        <v>68</v>
      </c>
      <c r="E140" s="157"/>
      <c r="F140" s="158" t="s">
        <v>281</v>
      </c>
      <c r="G140" s="192">
        <v>5</v>
      </c>
      <c r="H140" s="159" t="s">
        <v>172</v>
      </c>
      <c r="I140" s="174" t="e">
        <f>IF(#REF!=1,#REF!,IF(#REF!=1,#REF!,#REF!))</f>
        <v>#REF!</v>
      </c>
      <c r="J140" s="161" t="e">
        <f t="shared" si="129"/>
        <v>#REF!</v>
      </c>
      <c r="K140" s="174" t="e">
        <f>IF(#REF!=1,#REF!,IF(#REF!=1,#REF!,#REF!))</f>
        <v>#REF!</v>
      </c>
      <c r="L140" s="161" t="e">
        <f t="shared" si="130"/>
        <v>#REF!</v>
      </c>
      <c r="M140" s="161" t="e">
        <f>IF(#REF!=1,#REF!,IF(#REF!=1,#REF!,#REF!))</f>
        <v>#REF!</v>
      </c>
      <c r="N140" s="161" t="e">
        <f t="shared" si="131"/>
        <v>#REF!</v>
      </c>
      <c r="O140" s="161"/>
      <c r="P140" s="162" t="e">
        <f t="shared" si="132"/>
        <v>#REF!</v>
      </c>
      <c r="Q140" s="163"/>
      <c r="R140" s="164">
        <f t="shared" si="133"/>
        <v>0</v>
      </c>
      <c r="S140" s="163"/>
      <c r="T140" s="164">
        <f t="shared" si="98"/>
        <v>0</v>
      </c>
      <c r="U140" s="175"/>
      <c r="V140" s="164">
        <f t="shared" si="134"/>
        <v>0</v>
      </c>
      <c r="W140" s="166">
        <f t="shared" si="128"/>
        <v>0</v>
      </c>
      <c r="X140" s="186"/>
      <c r="Y140" s="255"/>
    </row>
    <row r="141" spans="3:25" ht="21.6" customHeight="1">
      <c r="C141" s="183">
        <v>43</v>
      </c>
      <c r="D141" s="157"/>
      <c r="E141" s="157"/>
      <c r="F141" s="158" t="s">
        <v>282</v>
      </c>
      <c r="G141" s="168">
        <v>1</v>
      </c>
      <c r="H141" s="159" t="s">
        <v>250</v>
      </c>
      <c r="I141" s="174" t="e">
        <f>IF(#REF!=1,#REF!,IF(#REF!=1,#REF!,#REF!))</f>
        <v>#REF!</v>
      </c>
      <c r="J141" s="187" t="e">
        <f t="shared" ref="J141" si="135">G141*I141</f>
        <v>#REF!</v>
      </c>
      <c r="K141" s="174" t="e">
        <f>IF(#REF!=1,#REF!,IF(#REF!=1,#REF!,#REF!))</f>
        <v>#REF!</v>
      </c>
      <c r="L141" s="187" t="e">
        <f t="shared" ref="L141" si="136">G141*K141</f>
        <v>#REF!</v>
      </c>
      <c r="M141" s="187" t="e">
        <f>IF(#REF!=1,#REF!,IF(#REF!=1,#REF!,#REF!))</f>
        <v>#REF!</v>
      </c>
      <c r="N141" s="187" t="e">
        <f t="shared" ref="N141" si="137">G141*M141</f>
        <v>#REF!</v>
      </c>
      <c r="O141" s="187"/>
      <c r="P141" s="188" t="e">
        <f t="shared" ref="P141" si="138">J141+L141+N141</f>
        <v>#REF!</v>
      </c>
      <c r="Q141" s="163"/>
      <c r="R141" s="189">
        <f t="shared" ref="R141" si="139">Q141*G141</f>
        <v>0</v>
      </c>
      <c r="S141" s="163"/>
      <c r="T141" s="164">
        <f t="shared" si="98"/>
        <v>0</v>
      </c>
      <c r="U141" s="198"/>
      <c r="V141" s="164">
        <f t="shared" ref="V141" si="140">U141*G141</f>
        <v>0</v>
      </c>
      <c r="W141" s="166">
        <f t="shared" ref="W141" si="141">R141+T141+V141</f>
        <v>0</v>
      </c>
      <c r="X141" s="204"/>
      <c r="Y141" s="255"/>
    </row>
    <row r="142" spans="3:25" ht="21.6" customHeight="1">
      <c r="C142" s="183"/>
      <c r="D142" s="157" t="s">
        <v>39</v>
      </c>
      <c r="E142" s="157"/>
      <c r="F142" s="158" t="s">
        <v>283</v>
      </c>
      <c r="G142" s="168">
        <v>4</v>
      </c>
      <c r="H142" s="159" t="s">
        <v>172</v>
      </c>
      <c r="I142" s="174" t="e">
        <f>IF(#REF!=1,#REF!,IF(#REF!=1,#REF!,#REF!))</f>
        <v>#REF!</v>
      </c>
      <c r="J142" s="187" t="e">
        <f t="shared" si="129"/>
        <v>#REF!</v>
      </c>
      <c r="K142" s="174" t="e">
        <f>IF(#REF!=1,#REF!,IF(#REF!=1,#REF!,#REF!))</f>
        <v>#REF!</v>
      </c>
      <c r="L142" s="187" t="e">
        <f t="shared" si="130"/>
        <v>#REF!</v>
      </c>
      <c r="M142" s="187" t="e">
        <f>IF(#REF!=1,#REF!,IF(#REF!=1,#REF!,#REF!))</f>
        <v>#REF!</v>
      </c>
      <c r="N142" s="187" t="e">
        <f t="shared" si="131"/>
        <v>#REF!</v>
      </c>
      <c r="O142" s="187"/>
      <c r="P142" s="188" t="e">
        <f t="shared" si="132"/>
        <v>#REF!</v>
      </c>
      <c r="Q142" s="163"/>
      <c r="R142" s="189">
        <f t="shared" si="133"/>
        <v>0</v>
      </c>
      <c r="S142" s="163"/>
      <c r="T142" s="189">
        <f t="shared" si="98"/>
        <v>0</v>
      </c>
      <c r="U142" s="198"/>
      <c r="V142" s="164">
        <f t="shared" si="134"/>
        <v>0</v>
      </c>
      <c r="W142" s="166">
        <f t="shared" si="128"/>
        <v>0</v>
      </c>
      <c r="X142" s="204"/>
      <c r="Y142" s="255"/>
    </row>
    <row r="143" spans="3:25" ht="21.6" customHeight="1" outlineLevel="1">
      <c r="C143" s="155"/>
      <c r="D143" s="156" t="s">
        <v>40</v>
      </c>
      <c r="E143" s="157"/>
      <c r="F143" s="158" t="s">
        <v>284</v>
      </c>
      <c r="G143" s="192">
        <v>2</v>
      </c>
      <c r="H143" s="159" t="s">
        <v>172</v>
      </c>
      <c r="I143" s="174" t="e">
        <f>IF(#REF!=1,#REF!,IF(#REF!=1,#REF!,#REF!))</f>
        <v>#REF!</v>
      </c>
      <c r="J143" s="161" t="e">
        <f t="shared" ref="J143" si="142">G143*I143</f>
        <v>#REF!</v>
      </c>
      <c r="K143" s="174" t="e">
        <f>IF(#REF!=1,#REF!,IF(#REF!=1,#REF!,#REF!))</f>
        <v>#REF!</v>
      </c>
      <c r="L143" s="161" t="e">
        <f t="shared" ref="L143" si="143">G143*K143</f>
        <v>#REF!</v>
      </c>
      <c r="M143" s="161" t="e">
        <f>IF(#REF!=1,#REF!,IF(#REF!=1,#REF!,#REF!))</f>
        <v>#REF!</v>
      </c>
      <c r="N143" s="161" t="e">
        <f t="shared" ref="N143" si="144">G143*M143</f>
        <v>#REF!</v>
      </c>
      <c r="O143" s="161"/>
      <c r="P143" s="162" t="e">
        <f t="shared" ref="P143" si="145">J143+L143+N143</f>
        <v>#REF!</v>
      </c>
      <c r="Q143" s="163"/>
      <c r="R143" s="189">
        <f t="shared" ref="R143" si="146">Q143*G143</f>
        <v>0</v>
      </c>
      <c r="S143" s="163"/>
      <c r="T143" s="189">
        <f t="shared" ref="T143" si="147">S143*G143</f>
        <v>0</v>
      </c>
      <c r="U143" s="198"/>
      <c r="V143" s="164">
        <f t="shared" ref="V143" si="148">U143*G143</f>
        <v>0</v>
      </c>
      <c r="W143" s="166">
        <f t="shared" ref="W143" si="149">R143+T143+V143</f>
        <v>0</v>
      </c>
      <c r="X143" s="186"/>
      <c r="Y143" s="255"/>
    </row>
    <row r="144" spans="3:25" s="1" customFormat="1" ht="21.6" customHeight="1">
      <c r="C144" s="205"/>
      <c r="D144" s="206" t="s">
        <v>68</v>
      </c>
      <c r="E144" s="207"/>
      <c r="F144" s="208" t="s">
        <v>285</v>
      </c>
      <c r="G144" s="209">
        <v>2</v>
      </c>
      <c r="H144" s="210" t="s">
        <v>172</v>
      </c>
      <c r="I144" s="211"/>
      <c r="J144" s="211"/>
      <c r="K144" s="211"/>
      <c r="L144" s="211"/>
      <c r="M144" s="211"/>
      <c r="N144" s="211"/>
      <c r="O144" s="211"/>
      <c r="P144" s="211"/>
      <c r="Q144" s="212"/>
      <c r="R144" s="213"/>
      <c r="S144" s="212"/>
      <c r="T144" s="214"/>
      <c r="U144" s="215"/>
      <c r="V144" s="164"/>
      <c r="W144" s="166"/>
      <c r="X144" s="252"/>
      <c r="Y144" s="133"/>
    </row>
    <row r="145" spans="3:24" ht="21.6" customHeight="1">
      <c r="C145" s="155"/>
      <c r="D145" s="146" t="s">
        <v>46</v>
      </c>
      <c r="E145" s="146"/>
      <c r="F145" s="147" t="s">
        <v>286</v>
      </c>
      <c r="G145" s="168">
        <v>28</v>
      </c>
      <c r="H145" s="159" t="s">
        <v>172</v>
      </c>
      <c r="I145" s="216"/>
      <c r="J145" s="216"/>
      <c r="K145" s="216"/>
      <c r="L145" s="216"/>
      <c r="M145" s="216"/>
      <c r="N145" s="216"/>
      <c r="O145" s="216"/>
      <c r="P145" s="216"/>
      <c r="Q145" s="217"/>
      <c r="R145" s="218"/>
      <c r="S145" s="217"/>
      <c r="T145" s="218"/>
      <c r="U145" s="217"/>
      <c r="V145" s="164"/>
      <c r="W145" s="166"/>
      <c r="X145" s="252"/>
    </row>
    <row r="146" spans="3:24" ht="21.6" customHeight="1" outlineLevel="1">
      <c r="C146" s="155"/>
      <c r="D146" s="156" t="s">
        <v>47</v>
      </c>
      <c r="E146" s="157"/>
      <c r="F146" s="158" t="s">
        <v>287</v>
      </c>
      <c r="G146" s="168">
        <v>2</v>
      </c>
      <c r="H146" s="159" t="s">
        <v>172</v>
      </c>
      <c r="I146" s="174" t="e">
        <f>IF(#REF!=1,#REF!,IF(#REF!=1,#REF!,#REF!))</f>
        <v>#REF!</v>
      </c>
      <c r="J146" s="161" t="e">
        <f t="shared" ref="J146:J148" si="150">G146*I146</f>
        <v>#REF!</v>
      </c>
      <c r="K146" s="174" t="e">
        <f>IF(#REF!=1,#REF!,IF(#REF!=1,#REF!,#REF!))</f>
        <v>#REF!</v>
      </c>
      <c r="L146" s="161" t="e">
        <f t="shared" ref="L146:L148" si="151">G146*K146</f>
        <v>#REF!</v>
      </c>
      <c r="M146" s="161" t="e">
        <f>IF(#REF!=1,#REF!,IF(#REF!=1,#REF!,#REF!))</f>
        <v>#REF!</v>
      </c>
      <c r="N146" s="161" t="e">
        <f t="shared" ref="N146:N148" si="152">G146*M146</f>
        <v>#REF!</v>
      </c>
      <c r="O146" s="161"/>
      <c r="P146" s="162" t="e">
        <f t="shared" ref="P146:P148" si="153">J146+L146+N146</f>
        <v>#REF!</v>
      </c>
      <c r="Q146" s="163"/>
      <c r="R146" s="164">
        <f t="shared" ref="R146:R148" si="154">Q146*G146</f>
        <v>0</v>
      </c>
      <c r="S146" s="163"/>
      <c r="T146" s="164">
        <f t="shared" ref="T146:T175" si="155">S146*G146</f>
        <v>0</v>
      </c>
      <c r="U146" s="175"/>
      <c r="V146" s="164">
        <f t="shared" si="134"/>
        <v>0</v>
      </c>
      <c r="W146" s="166">
        <f t="shared" si="128"/>
        <v>0</v>
      </c>
      <c r="X146" s="186"/>
    </row>
    <row r="147" spans="3:24" ht="21.6" customHeight="1" outlineLevel="1">
      <c r="C147" s="155"/>
      <c r="D147" s="156" t="s">
        <v>48</v>
      </c>
      <c r="E147" s="157"/>
      <c r="F147" s="158" t="s">
        <v>288</v>
      </c>
      <c r="G147" s="168">
        <v>2</v>
      </c>
      <c r="H147" s="159" t="s">
        <v>172</v>
      </c>
      <c r="I147" s="174" t="e">
        <f>IF(#REF!=1,#REF!,IF(#REF!=1,#REF!,#REF!))</f>
        <v>#REF!</v>
      </c>
      <c r="J147" s="187" t="e">
        <f t="shared" si="150"/>
        <v>#REF!</v>
      </c>
      <c r="K147" s="174" t="e">
        <f>IF(#REF!=1,#REF!,IF(#REF!=1,#REF!,#REF!))</f>
        <v>#REF!</v>
      </c>
      <c r="L147" s="187" t="e">
        <f t="shared" si="151"/>
        <v>#REF!</v>
      </c>
      <c r="M147" s="187" t="e">
        <f>IF(#REF!=1,#REF!,IF(#REF!=1,#REF!,#REF!))</f>
        <v>#REF!</v>
      </c>
      <c r="N147" s="187" t="e">
        <f t="shared" si="152"/>
        <v>#REF!</v>
      </c>
      <c r="O147" s="161"/>
      <c r="P147" s="162" t="e">
        <f t="shared" si="153"/>
        <v>#REF!</v>
      </c>
      <c r="Q147" s="163"/>
      <c r="R147" s="164">
        <f t="shared" si="154"/>
        <v>0</v>
      </c>
      <c r="S147" s="163"/>
      <c r="T147" s="164">
        <f t="shared" si="155"/>
        <v>0</v>
      </c>
      <c r="U147" s="198"/>
      <c r="V147" s="164">
        <f t="shared" si="134"/>
        <v>0</v>
      </c>
      <c r="W147" s="166">
        <f t="shared" si="128"/>
        <v>0</v>
      </c>
      <c r="X147" s="186"/>
    </row>
    <row r="148" spans="3:24" ht="21.6" customHeight="1" outlineLevel="1">
      <c r="C148" s="155">
        <v>44</v>
      </c>
      <c r="D148" s="156"/>
      <c r="E148" s="157"/>
      <c r="F148" s="158" t="s">
        <v>60</v>
      </c>
      <c r="G148" s="168">
        <v>1</v>
      </c>
      <c r="H148" s="159" t="s">
        <v>250</v>
      </c>
      <c r="I148" s="174" t="e">
        <f>IF(#REF!=1,#REF!,IF(#REF!=1,#REF!,#REF!))</f>
        <v>#REF!</v>
      </c>
      <c r="J148" s="161" t="e">
        <f t="shared" si="150"/>
        <v>#REF!</v>
      </c>
      <c r="K148" s="174" t="e">
        <f>IF(#REF!=1,#REF!,IF(#REF!=1,#REF!,#REF!))</f>
        <v>#REF!</v>
      </c>
      <c r="L148" s="161" t="e">
        <f t="shared" si="151"/>
        <v>#REF!</v>
      </c>
      <c r="M148" s="161" t="e">
        <f>IF(#REF!=1,#REF!,IF(#REF!=1,#REF!,#REF!))</f>
        <v>#REF!</v>
      </c>
      <c r="N148" s="161" t="e">
        <f t="shared" si="152"/>
        <v>#REF!</v>
      </c>
      <c r="O148" s="161"/>
      <c r="P148" s="162" t="e">
        <f t="shared" si="153"/>
        <v>#REF!</v>
      </c>
      <c r="Q148" s="163"/>
      <c r="R148" s="164">
        <f t="shared" si="154"/>
        <v>0</v>
      </c>
      <c r="S148" s="163"/>
      <c r="T148" s="164">
        <f t="shared" si="155"/>
        <v>0</v>
      </c>
      <c r="U148" s="175"/>
      <c r="V148" s="164">
        <f t="shared" si="134"/>
        <v>0</v>
      </c>
      <c r="W148" s="166">
        <f t="shared" si="128"/>
        <v>0</v>
      </c>
      <c r="X148" s="186"/>
    </row>
    <row r="149" spans="3:24" ht="21.6" customHeight="1">
      <c r="C149" s="145"/>
      <c r="D149" s="157" t="s">
        <v>39</v>
      </c>
      <c r="E149" s="157"/>
      <c r="F149" s="184" t="s">
        <v>289</v>
      </c>
      <c r="G149" s="168">
        <v>5</v>
      </c>
      <c r="H149" s="159" t="s">
        <v>172</v>
      </c>
      <c r="I149" s="169"/>
      <c r="J149" s="169"/>
      <c r="K149" s="169"/>
      <c r="L149" s="169"/>
      <c r="M149" s="169"/>
      <c r="N149" s="169"/>
      <c r="O149" s="169"/>
      <c r="P149" s="169"/>
      <c r="Q149" s="170"/>
      <c r="R149" s="185"/>
      <c r="S149" s="170"/>
      <c r="T149" s="185"/>
      <c r="U149" s="170"/>
      <c r="V149" s="164"/>
      <c r="W149" s="166"/>
      <c r="X149" s="186"/>
    </row>
    <row r="150" spans="3:24" ht="21.6" customHeight="1" outlineLevel="1">
      <c r="C150" s="155"/>
      <c r="D150" s="156" t="s">
        <v>40</v>
      </c>
      <c r="E150" s="157"/>
      <c r="F150" s="158" t="s">
        <v>61</v>
      </c>
      <c r="G150" s="168">
        <v>5</v>
      </c>
      <c r="H150" s="159" t="s">
        <v>172</v>
      </c>
      <c r="I150" s="174" t="e">
        <f>IF(#REF!=1,#REF!,IF(#REF!=1,#REF!,#REF!))</f>
        <v>#REF!</v>
      </c>
      <c r="J150" s="161" t="e">
        <f t="shared" ref="J150:J155" si="156">G150*I150</f>
        <v>#REF!</v>
      </c>
      <c r="K150" s="174" t="e">
        <f>IF(#REF!=1,#REF!,IF(#REF!=1,#REF!,#REF!))</f>
        <v>#REF!</v>
      </c>
      <c r="L150" s="161" t="e">
        <f t="shared" ref="L150:L155" si="157">G150*K150</f>
        <v>#REF!</v>
      </c>
      <c r="M150" s="161" t="e">
        <f>IF(#REF!=1,#REF!,IF(#REF!=1,#REF!,#REF!))</f>
        <v>#REF!</v>
      </c>
      <c r="N150" s="161" t="e">
        <f t="shared" ref="N150:N155" si="158">G150*M150</f>
        <v>#REF!</v>
      </c>
      <c r="O150" s="161"/>
      <c r="P150" s="162" t="e">
        <f t="shared" ref="P150:P155" si="159">J150+L150+N150</f>
        <v>#REF!</v>
      </c>
      <c r="Q150" s="163"/>
      <c r="R150" s="164">
        <f t="shared" ref="R150:R155" si="160">Q150*G150</f>
        <v>0</v>
      </c>
      <c r="S150" s="163"/>
      <c r="T150" s="164">
        <f t="shared" si="155"/>
        <v>0</v>
      </c>
      <c r="U150" s="175"/>
      <c r="V150" s="164">
        <f t="shared" si="134"/>
        <v>0</v>
      </c>
      <c r="W150" s="166">
        <f t="shared" si="128"/>
        <v>0</v>
      </c>
      <c r="X150" s="186"/>
    </row>
    <row r="151" spans="3:24" ht="21.6" customHeight="1" outlineLevel="1">
      <c r="C151" s="155"/>
      <c r="D151" s="156" t="s">
        <v>68</v>
      </c>
      <c r="E151" s="167"/>
      <c r="F151" s="158" t="s">
        <v>290</v>
      </c>
      <c r="G151" s="168">
        <v>13</v>
      </c>
      <c r="H151" s="159" t="s">
        <v>172</v>
      </c>
      <c r="I151" s="174" t="e">
        <f>IF(#REF!=1,#REF!,IF(#REF!=1,#REF!,#REF!))</f>
        <v>#REF!</v>
      </c>
      <c r="J151" s="161" t="e">
        <f t="shared" si="156"/>
        <v>#REF!</v>
      </c>
      <c r="K151" s="174" t="e">
        <f>IF(#REF!=1,#REF!,IF(#REF!=1,#REF!,#REF!))</f>
        <v>#REF!</v>
      </c>
      <c r="L151" s="161" t="e">
        <f t="shared" si="157"/>
        <v>#REF!</v>
      </c>
      <c r="M151" s="161" t="e">
        <f>IF(#REF!=1,#REF!,IF(#REF!=1,#REF!,#REF!))</f>
        <v>#REF!</v>
      </c>
      <c r="N151" s="161" t="e">
        <f t="shared" si="158"/>
        <v>#REF!</v>
      </c>
      <c r="O151" s="161"/>
      <c r="P151" s="162" t="e">
        <f t="shared" si="159"/>
        <v>#REF!</v>
      </c>
      <c r="Q151" s="163"/>
      <c r="R151" s="164">
        <f t="shared" si="160"/>
        <v>0</v>
      </c>
      <c r="S151" s="163"/>
      <c r="T151" s="164">
        <f t="shared" si="155"/>
        <v>0</v>
      </c>
      <c r="U151" s="175"/>
      <c r="V151" s="164">
        <f t="shared" si="134"/>
        <v>0</v>
      </c>
      <c r="W151" s="166">
        <f t="shared" si="128"/>
        <v>0</v>
      </c>
      <c r="X151" s="186"/>
    </row>
    <row r="152" spans="3:24" ht="21.6" customHeight="1" outlineLevel="1">
      <c r="C152" s="155"/>
      <c r="D152" s="156" t="s">
        <v>46</v>
      </c>
      <c r="E152" s="167"/>
      <c r="F152" s="158" t="s">
        <v>62</v>
      </c>
      <c r="G152" s="168">
        <v>39</v>
      </c>
      <c r="H152" s="159" t="s">
        <v>172</v>
      </c>
      <c r="I152" s="174" t="e">
        <f>IF(#REF!=1,#REF!,IF(#REF!=1,#REF!,#REF!))</f>
        <v>#REF!</v>
      </c>
      <c r="J152" s="161" t="e">
        <f t="shared" si="156"/>
        <v>#REF!</v>
      </c>
      <c r="K152" s="174" t="e">
        <f>IF(#REF!=1,#REF!,IF(#REF!=1,#REF!,#REF!))</f>
        <v>#REF!</v>
      </c>
      <c r="L152" s="161" t="e">
        <f t="shared" si="157"/>
        <v>#REF!</v>
      </c>
      <c r="M152" s="161" t="e">
        <f>IF(#REF!=1,#REF!,IF(#REF!=1,#REF!,#REF!))</f>
        <v>#REF!</v>
      </c>
      <c r="N152" s="161" t="e">
        <f t="shared" si="158"/>
        <v>#REF!</v>
      </c>
      <c r="O152" s="161"/>
      <c r="P152" s="162" t="e">
        <f t="shared" si="159"/>
        <v>#REF!</v>
      </c>
      <c r="Q152" s="163"/>
      <c r="R152" s="164">
        <f t="shared" si="160"/>
        <v>0</v>
      </c>
      <c r="S152" s="163"/>
      <c r="T152" s="164">
        <f t="shared" si="155"/>
        <v>0</v>
      </c>
      <c r="U152" s="175"/>
      <c r="V152" s="164">
        <f t="shared" si="134"/>
        <v>0</v>
      </c>
      <c r="W152" s="166">
        <f t="shared" si="128"/>
        <v>0</v>
      </c>
      <c r="X152" s="186"/>
    </row>
    <row r="153" spans="3:24" ht="21.6" customHeight="1" outlineLevel="1">
      <c r="C153" s="155"/>
      <c r="D153" s="156" t="s">
        <v>47</v>
      </c>
      <c r="E153" s="157"/>
      <c r="F153" s="158" t="s">
        <v>61</v>
      </c>
      <c r="G153" s="168">
        <v>19</v>
      </c>
      <c r="H153" s="159" t="s">
        <v>172</v>
      </c>
      <c r="I153" s="174" t="e">
        <f>IF(#REF!=1,#REF!,IF(#REF!=1,#REF!,#REF!))</f>
        <v>#REF!</v>
      </c>
      <c r="J153" s="161" t="e">
        <f t="shared" si="156"/>
        <v>#REF!</v>
      </c>
      <c r="K153" s="174" t="e">
        <f>IF(#REF!=1,#REF!,IF(#REF!=1,#REF!,#REF!))</f>
        <v>#REF!</v>
      </c>
      <c r="L153" s="161" t="e">
        <f t="shared" si="157"/>
        <v>#REF!</v>
      </c>
      <c r="M153" s="161" t="e">
        <f>IF(#REF!=1,#REF!,IF(#REF!=1,#REF!,#REF!))</f>
        <v>#REF!</v>
      </c>
      <c r="N153" s="161" t="e">
        <f t="shared" si="158"/>
        <v>#REF!</v>
      </c>
      <c r="O153" s="161"/>
      <c r="P153" s="162" t="e">
        <f t="shared" si="159"/>
        <v>#REF!</v>
      </c>
      <c r="Q153" s="163"/>
      <c r="R153" s="164">
        <f t="shared" si="160"/>
        <v>0</v>
      </c>
      <c r="S153" s="163"/>
      <c r="T153" s="164">
        <f t="shared" si="155"/>
        <v>0</v>
      </c>
      <c r="U153" s="175"/>
      <c r="V153" s="164">
        <f t="shared" si="134"/>
        <v>0</v>
      </c>
      <c r="W153" s="166">
        <f t="shared" si="128"/>
        <v>0</v>
      </c>
      <c r="X153" s="186"/>
    </row>
    <row r="154" spans="3:24" ht="21.6" customHeight="1" outlineLevel="1">
      <c r="C154" s="155"/>
      <c r="D154" s="156" t="s">
        <v>48</v>
      </c>
      <c r="E154" s="157"/>
      <c r="F154" s="158" t="s">
        <v>291</v>
      </c>
      <c r="G154" s="168">
        <v>95</v>
      </c>
      <c r="H154" s="159" t="s">
        <v>172</v>
      </c>
      <c r="I154" s="174" t="e">
        <f>IF(#REF!=1,#REF!,IF(#REF!=1,#REF!,#REF!))</f>
        <v>#REF!</v>
      </c>
      <c r="J154" s="161" t="e">
        <f t="shared" si="156"/>
        <v>#REF!</v>
      </c>
      <c r="K154" s="174" t="e">
        <f>IF(#REF!=1,#REF!,IF(#REF!=1,#REF!,#REF!))</f>
        <v>#REF!</v>
      </c>
      <c r="L154" s="161" t="e">
        <f t="shared" si="157"/>
        <v>#REF!</v>
      </c>
      <c r="M154" s="161" t="e">
        <f>IF(#REF!=1,#REF!,IF(#REF!=1,#REF!,#REF!))</f>
        <v>#REF!</v>
      </c>
      <c r="N154" s="161" t="e">
        <f t="shared" si="158"/>
        <v>#REF!</v>
      </c>
      <c r="O154" s="161"/>
      <c r="P154" s="162" t="e">
        <f t="shared" si="159"/>
        <v>#REF!</v>
      </c>
      <c r="Q154" s="163"/>
      <c r="R154" s="164">
        <f t="shared" si="160"/>
        <v>0</v>
      </c>
      <c r="S154" s="163"/>
      <c r="T154" s="164">
        <f t="shared" si="155"/>
        <v>0</v>
      </c>
      <c r="U154" s="175"/>
      <c r="V154" s="164">
        <f t="shared" si="134"/>
        <v>0</v>
      </c>
      <c r="W154" s="166">
        <f t="shared" si="128"/>
        <v>0</v>
      </c>
      <c r="X154" s="186"/>
    </row>
    <row r="155" spans="3:24" ht="21.6" customHeight="1" outlineLevel="1">
      <c r="C155" s="155"/>
      <c r="D155" s="156" t="s">
        <v>49</v>
      </c>
      <c r="E155" s="167"/>
      <c r="F155" s="158" t="s">
        <v>292</v>
      </c>
      <c r="G155" s="168">
        <v>175</v>
      </c>
      <c r="H155" s="159" t="s">
        <v>172</v>
      </c>
      <c r="I155" s="174" t="e">
        <f>IF(#REF!=1,#REF!,IF(#REF!=1,#REF!,#REF!))</f>
        <v>#REF!</v>
      </c>
      <c r="J155" s="161" t="e">
        <f t="shared" si="156"/>
        <v>#REF!</v>
      </c>
      <c r="K155" s="174" t="e">
        <f>IF(#REF!=1,#REF!,IF(#REF!=1,#REF!,#REF!))</f>
        <v>#REF!</v>
      </c>
      <c r="L155" s="161" t="e">
        <f t="shared" si="157"/>
        <v>#REF!</v>
      </c>
      <c r="M155" s="161" t="e">
        <f>IF(#REF!=1,#REF!,IF(#REF!=1,#REF!,#REF!))</f>
        <v>#REF!</v>
      </c>
      <c r="N155" s="161" t="e">
        <f t="shared" si="158"/>
        <v>#REF!</v>
      </c>
      <c r="O155" s="161"/>
      <c r="P155" s="162" t="e">
        <f t="shared" si="159"/>
        <v>#REF!</v>
      </c>
      <c r="Q155" s="163"/>
      <c r="R155" s="164">
        <f t="shared" si="160"/>
        <v>0</v>
      </c>
      <c r="S155" s="163"/>
      <c r="T155" s="164">
        <f t="shared" si="155"/>
        <v>0</v>
      </c>
      <c r="U155" s="175"/>
      <c r="V155" s="164">
        <f t="shared" si="134"/>
        <v>0</v>
      </c>
      <c r="W155" s="166">
        <f t="shared" si="128"/>
        <v>0</v>
      </c>
      <c r="X155" s="186"/>
    </row>
    <row r="156" spans="3:24" ht="21.6" customHeight="1">
      <c r="C156" s="145"/>
      <c r="D156" s="157" t="s">
        <v>51</v>
      </c>
      <c r="E156" s="157"/>
      <c r="F156" s="184" t="s">
        <v>293</v>
      </c>
      <c r="G156" s="168">
        <v>6</v>
      </c>
      <c r="H156" s="159" t="s">
        <v>172</v>
      </c>
      <c r="I156" s="169"/>
      <c r="J156" s="169"/>
      <c r="K156" s="169"/>
      <c r="L156" s="169"/>
      <c r="M156" s="169"/>
      <c r="N156" s="169"/>
      <c r="O156" s="169"/>
      <c r="P156" s="169"/>
      <c r="Q156" s="170"/>
      <c r="R156" s="185"/>
      <c r="S156" s="170"/>
      <c r="T156" s="185"/>
      <c r="U156" s="170"/>
      <c r="V156" s="164"/>
      <c r="W156" s="166"/>
      <c r="X156" s="186"/>
    </row>
    <row r="157" spans="3:24" ht="21.6" customHeight="1" outlineLevel="1">
      <c r="C157" s="155">
        <v>45</v>
      </c>
      <c r="D157" s="156"/>
      <c r="E157" s="157"/>
      <c r="F157" s="158" t="s">
        <v>294</v>
      </c>
      <c r="G157" s="168">
        <v>1</v>
      </c>
      <c r="H157" s="159" t="s">
        <v>250</v>
      </c>
      <c r="I157" s="174" t="e">
        <f>IF(#REF!=1,#REF!,IF(#REF!=1,#REF!,#REF!))</f>
        <v>#REF!</v>
      </c>
      <c r="J157" s="161" t="e">
        <f t="shared" ref="J157:J164" si="161">G157*I157</f>
        <v>#REF!</v>
      </c>
      <c r="K157" s="174" t="e">
        <f>IF(#REF!=1,#REF!,IF(#REF!=1,#REF!,#REF!))</f>
        <v>#REF!</v>
      </c>
      <c r="L157" s="161" t="e">
        <f t="shared" ref="L157:L164" si="162">G157*K157</f>
        <v>#REF!</v>
      </c>
      <c r="M157" s="161" t="e">
        <f>IF(#REF!=1,#REF!,IF(#REF!=1,#REF!,#REF!))</f>
        <v>#REF!</v>
      </c>
      <c r="N157" s="161" t="e">
        <f t="shared" ref="N157:N164" si="163">G157*M157</f>
        <v>#REF!</v>
      </c>
      <c r="O157" s="161"/>
      <c r="P157" s="162" t="e">
        <f t="shared" ref="P157:P164" si="164">J157+L157+N157</f>
        <v>#REF!</v>
      </c>
      <c r="Q157" s="163"/>
      <c r="R157" s="164">
        <f t="shared" ref="R157:R164" si="165">Q157*G157</f>
        <v>0</v>
      </c>
      <c r="S157" s="163"/>
      <c r="T157" s="164">
        <f t="shared" si="155"/>
        <v>0</v>
      </c>
      <c r="U157" s="175"/>
      <c r="V157" s="164">
        <f t="shared" si="134"/>
        <v>0</v>
      </c>
      <c r="W157" s="166">
        <f t="shared" si="128"/>
        <v>0</v>
      </c>
      <c r="X157" s="186"/>
    </row>
    <row r="158" spans="3:24" ht="21.6" customHeight="1" outlineLevel="1">
      <c r="C158" s="155"/>
      <c r="D158" s="156" t="s">
        <v>39</v>
      </c>
      <c r="E158" s="167"/>
      <c r="F158" s="158" t="s">
        <v>295</v>
      </c>
      <c r="G158" s="168">
        <v>210</v>
      </c>
      <c r="H158" s="159" t="s">
        <v>172</v>
      </c>
      <c r="I158" s="174" t="e">
        <f>IF(#REF!=1,#REF!,IF(#REF!=1,#REF!,#REF!))</f>
        <v>#REF!</v>
      </c>
      <c r="J158" s="161" t="e">
        <f t="shared" si="161"/>
        <v>#REF!</v>
      </c>
      <c r="K158" s="174" t="e">
        <f>IF(#REF!=1,#REF!,IF(#REF!=1,#REF!,#REF!))</f>
        <v>#REF!</v>
      </c>
      <c r="L158" s="161" t="e">
        <f t="shared" si="162"/>
        <v>#REF!</v>
      </c>
      <c r="M158" s="161" t="e">
        <f>IF(#REF!=1,#REF!,IF(#REF!=1,#REF!,#REF!))</f>
        <v>#REF!</v>
      </c>
      <c r="N158" s="161" t="e">
        <f t="shared" si="163"/>
        <v>#REF!</v>
      </c>
      <c r="O158" s="161"/>
      <c r="P158" s="162" t="e">
        <f t="shared" si="164"/>
        <v>#REF!</v>
      </c>
      <c r="Q158" s="163"/>
      <c r="R158" s="164">
        <f t="shared" si="165"/>
        <v>0</v>
      </c>
      <c r="S158" s="163"/>
      <c r="T158" s="164">
        <f t="shared" si="155"/>
        <v>0</v>
      </c>
      <c r="U158" s="175"/>
      <c r="V158" s="164">
        <f t="shared" si="134"/>
        <v>0</v>
      </c>
      <c r="W158" s="166">
        <f t="shared" si="128"/>
        <v>0</v>
      </c>
      <c r="X158" s="186"/>
    </row>
    <row r="159" spans="3:24" ht="21.6" customHeight="1" outlineLevel="1">
      <c r="C159" s="155">
        <v>46</v>
      </c>
      <c r="D159" s="156"/>
      <c r="E159" s="157"/>
      <c r="F159" s="158" t="s">
        <v>296</v>
      </c>
      <c r="G159" s="168">
        <v>1</v>
      </c>
      <c r="H159" s="159" t="s">
        <v>250</v>
      </c>
      <c r="I159" s="174" t="e">
        <f>IF(#REF!=1,#REF!,IF(#REF!=1,#REF!,#REF!))</f>
        <v>#REF!</v>
      </c>
      <c r="J159" s="161" t="e">
        <f t="shared" si="161"/>
        <v>#REF!</v>
      </c>
      <c r="K159" s="174" t="e">
        <f>IF(#REF!=1,#REF!,IF(#REF!=1,#REF!,#REF!))</f>
        <v>#REF!</v>
      </c>
      <c r="L159" s="161" t="e">
        <f t="shared" si="162"/>
        <v>#REF!</v>
      </c>
      <c r="M159" s="161" t="e">
        <f>IF(#REF!=1,#REF!,IF(#REF!=1,#REF!,#REF!))</f>
        <v>#REF!</v>
      </c>
      <c r="N159" s="161" t="e">
        <f t="shared" si="163"/>
        <v>#REF!</v>
      </c>
      <c r="O159" s="161"/>
      <c r="P159" s="162" t="e">
        <f t="shared" si="164"/>
        <v>#REF!</v>
      </c>
      <c r="Q159" s="163"/>
      <c r="R159" s="164">
        <f t="shared" si="165"/>
        <v>0</v>
      </c>
      <c r="S159" s="163"/>
      <c r="T159" s="164">
        <f t="shared" si="155"/>
        <v>0</v>
      </c>
      <c r="U159" s="175"/>
      <c r="V159" s="164">
        <f t="shared" si="134"/>
        <v>0</v>
      </c>
      <c r="W159" s="166">
        <f t="shared" si="128"/>
        <v>0</v>
      </c>
      <c r="X159" s="186"/>
    </row>
    <row r="160" spans="3:24" ht="21.6" customHeight="1" outlineLevel="1">
      <c r="C160" s="155"/>
      <c r="D160" s="156" t="s">
        <v>39</v>
      </c>
      <c r="E160" s="157"/>
      <c r="F160" s="158" t="s">
        <v>297</v>
      </c>
      <c r="G160" s="168">
        <v>1</v>
      </c>
      <c r="H160" s="159" t="s">
        <v>172</v>
      </c>
      <c r="I160" s="174" t="e">
        <f>IF(#REF!=1,#REF!,IF(#REF!=1,#REF!,#REF!))</f>
        <v>#REF!</v>
      </c>
      <c r="J160" s="161" t="e">
        <f t="shared" si="161"/>
        <v>#REF!</v>
      </c>
      <c r="K160" s="174" t="e">
        <f>IF(#REF!=1,#REF!,IF(#REF!=1,#REF!,#REF!))</f>
        <v>#REF!</v>
      </c>
      <c r="L160" s="161" t="e">
        <f t="shared" si="162"/>
        <v>#REF!</v>
      </c>
      <c r="M160" s="161" t="e">
        <f>IF(#REF!=1,#REF!,IF(#REF!=1,#REF!,#REF!))</f>
        <v>#REF!</v>
      </c>
      <c r="N160" s="161" t="e">
        <f t="shared" si="163"/>
        <v>#REF!</v>
      </c>
      <c r="O160" s="161"/>
      <c r="P160" s="162" t="e">
        <f t="shared" si="164"/>
        <v>#REF!</v>
      </c>
      <c r="Q160" s="163"/>
      <c r="R160" s="164">
        <f t="shared" si="165"/>
        <v>0</v>
      </c>
      <c r="S160" s="163"/>
      <c r="T160" s="164">
        <f t="shared" si="155"/>
        <v>0</v>
      </c>
      <c r="U160" s="175"/>
      <c r="V160" s="164">
        <f t="shared" si="134"/>
        <v>0</v>
      </c>
      <c r="W160" s="166">
        <f t="shared" si="128"/>
        <v>0</v>
      </c>
      <c r="X160" s="186"/>
    </row>
    <row r="161" spans="3:24" ht="21.6" customHeight="1" outlineLevel="1">
      <c r="C161" s="155"/>
      <c r="D161" s="156" t="s">
        <v>40</v>
      </c>
      <c r="E161" s="157"/>
      <c r="F161" s="158" t="s">
        <v>298</v>
      </c>
      <c r="G161" s="168">
        <v>1</v>
      </c>
      <c r="H161" s="159" t="s">
        <v>172</v>
      </c>
      <c r="I161" s="174" t="e">
        <f>IF(#REF!=1,#REF!,IF(#REF!=1,#REF!,#REF!))</f>
        <v>#REF!</v>
      </c>
      <c r="J161" s="161" t="e">
        <f t="shared" si="161"/>
        <v>#REF!</v>
      </c>
      <c r="K161" s="174" t="e">
        <f>IF(#REF!=1,#REF!,IF(#REF!=1,#REF!,#REF!))</f>
        <v>#REF!</v>
      </c>
      <c r="L161" s="161" t="e">
        <f t="shared" si="162"/>
        <v>#REF!</v>
      </c>
      <c r="M161" s="161" t="e">
        <f>IF(#REF!=1,#REF!,IF(#REF!=1,#REF!,#REF!))</f>
        <v>#REF!</v>
      </c>
      <c r="N161" s="161" t="e">
        <f t="shared" si="163"/>
        <v>#REF!</v>
      </c>
      <c r="O161" s="161"/>
      <c r="P161" s="162" t="e">
        <f t="shared" si="164"/>
        <v>#REF!</v>
      </c>
      <c r="Q161" s="163"/>
      <c r="R161" s="164">
        <f t="shared" si="165"/>
        <v>0</v>
      </c>
      <c r="S161" s="163"/>
      <c r="T161" s="164">
        <f t="shared" si="155"/>
        <v>0</v>
      </c>
      <c r="U161" s="175"/>
      <c r="V161" s="164">
        <f t="shared" si="134"/>
        <v>0</v>
      </c>
      <c r="W161" s="166">
        <f t="shared" si="128"/>
        <v>0</v>
      </c>
      <c r="X161" s="186"/>
    </row>
    <row r="162" spans="3:24" ht="21.6" customHeight="1" outlineLevel="1">
      <c r="C162" s="155"/>
      <c r="D162" s="156" t="s">
        <v>68</v>
      </c>
      <c r="E162" s="167"/>
      <c r="F162" s="158" t="s">
        <v>299</v>
      </c>
      <c r="G162" s="168">
        <v>1</v>
      </c>
      <c r="H162" s="159" t="s">
        <v>172</v>
      </c>
      <c r="I162" s="174" t="e">
        <f>IF(#REF!=1,#REF!,IF(#REF!=1,#REF!,#REF!))</f>
        <v>#REF!</v>
      </c>
      <c r="J162" s="161" t="e">
        <f t="shared" si="161"/>
        <v>#REF!</v>
      </c>
      <c r="K162" s="174" t="e">
        <f>IF(#REF!=1,#REF!,IF(#REF!=1,#REF!,#REF!))</f>
        <v>#REF!</v>
      </c>
      <c r="L162" s="161" t="e">
        <f t="shared" si="162"/>
        <v>#REF!</v>
      </c>
      <c r="M162" s="161" t="e">
        <f>IF(#REF!=1,#REF!,IF(#REF!=1,#REF!,#REF!))</f>
        <v>#REF!</v>
      </c>
      <c r="N162" s="161" t="e">
        <f t="shared" si="163"/>
        <v>#REF!</v>
      </c>
      <c r="O162" s="161"/>
      <c r="P162" s="162" t="e">
        <f t="shared" si="164"/>
        <v>#REF!</v>
      </c>
      <c r="Q162" s="163"/>
      <c r="R162" s="164">
        <f t="shared" si="165"/>
        <v>0</v>
      </c>
      <c r="S162" s="163"/>
      <c r="T162" s="164">
        <f t="shared" si="155"/>
        <v>0</v>
      </c>
      <c r="U162" s="175"/>
      <c r="V162" s="164">
        <f t="shared" si="134"/>
        <v>0</v>
      </c>
      <c r="W162" s="166">
        <f t="shared" si="128"/>
        <v>0</v>
      </c>
      <c r="X162" s="186"/>
    </row>
    <row r="163" spans="3:24" ht="21.6" customHeight="1" outlineLevel="1">
      <c r="C163" s="155"/>
      <c r="D163" s="156" t="s">
        <v>46</v>
      </c>
      <c r="E163" s="157"/>
      <c r="F163" s="158" t="s">
        <v>300</v>
      </c>
      <c r="G163" s="168">
        <v>2</v>
      </c>
      <c r="H163" s="159" t="s">
        <v>172</v>
      </c>
      <c r="I163" s="174" t="e">
        <f>IF(#REF!=1,#REF!,IF(#REF!=1,#REF!,#REF!))</f>
        <v>#REF!</v>
      </c>
      <c r="J163" s="161" t="e">
        <f t="shared" si="161"/>
        <v>#REF!</v>
      </c>
      <c r="K163" s="174" t="e">
        <f>IF(#REF!=1,#REF!,IF(#REF!=1,#REF!,#REF!))</f>
        <v>#REF!</v>
      </c>
      <c r="L163" s="161" t="e">
        <f t="shared" si="162"/>
        <v>#REF!</v>
      </c>
      <c r="M163" s="161" t="e">
        <f>IF(#REF!=1,#REF!,IF(#REF!=1,#REF!,#REF!))</f>
        <v>#REF!</v>
      </c>
      <c r="N163" s="161" t="e">
        <f t="shared" si="163"/>
        <v>#REF!</v>
      </c>
      <c r="O163" s="161"/>
      <c r="P163" s="162" t="e">
        <f t="shared" si="164"/>
        <v>#REF!</v>
      </c>
      <c r="Q163" s="163"/>
      <c r="R163" s="164">
        <f t="shared" si="165"/>
        <v>0</v>
      </c>
      <c r="S163" s="163"/>
      <c r="T163" s="164">
        <f t="shared" si="155"/>
        <v>0</v>
      </c>
      <c r="U163" s="175"/>
      <c r="V163" s="164">
        <f t="shared" si="134"/>
        <v>0</v>
      </c>
      <c r="W163" s="166">
        <f t="shared" si="128"/>
        <v>0</v>
      </c>
      <c r="X163" s="186"/>
    </row>
    <row r="164" spans="3:24" ht="21.6" customHeight="1" outlineLevel="1">
      <c r="C164" s="155"/>
      <c r="D164" s="156" t="s">
        <v>47</v>
      </c>
      <c r="E164" s="157"/>
      <c r="F164" s="158" t="s">
        <v>301</v>
      </c>
      <c r="G164" s="168">
        <v>2</v>
      </c>
      <c r="H164" s="159" t="s">
        <v>172</v>
      </c>
      <c r="I164" s="174" t="e">
        <f>IF(#REF!=1,#REF!,IF(#REF!=1,#REF!,#REF!))</f>
        <v>#REF!</v>
      </c>
      <c r="J164" s="161" t="e">
        <f t="shared" si="161"/>
        <v>#REF!</v>
      </c>
      <c r="K164" s="174" t="e">
        <f>IF(#REF!=1,#REF!,IF(#REF!=1,#REF!,#REF!))</f>
        <v>#REF!</v>
      </c>
      <c r="L164" s="161" t="e">
        <f t="shared" si="162"/>
        <v>#REF!</v>
      </c>
      <c r="M164" s="161" t="e">
        <f>IF(#REF!=1,#REF!,IF(#REF!=1,#REF!,#REF!))</f>
        <v>#REF!</v>
      </c>
      <c r="N164" s="161" t="e">
        <f t="shared" si="163"/>
        <v>#REF!</v>
      </c>
      <c r="O164" s="161"/>
      <c r="P164" s="162" t="e">
        <f t="shared" si="164"/>
        <v>#REF!</v>
      </c>
      <c r="Q164" s="163"/>
      <c r="R164" s="164">
        <f t="shared" si="165"/>
        <v>0</v>
      </c>
      <c r="S164" s="163"/>
      <c r="T164" s="164">
        <f t="shared" si="155"/>
        <v>0</v>
      </c>
      <c r="U164" s="175"/>
      <c r="V164" s="164">
        <f t="shared" si="134"/>
        <v>0</v>
      </c>
      <c r="W164" s="166">
        <f t="shared" si="128"/>
        <v>0</v>
      </c>
      <c r="X164" s="186"/>
    </row>
    <row r="165" spans="3:24" ht="21.6" customHeight="1">
      <c r="C165" s="145"/>
      <c r="D165" s="157" t="s">
        <v>48</v>
      </c>
      <c r="E165" s="157"/>
      <c r="F165" s="181" t="s">
        <v>302</v>
      </c>
      <c r="G165" s="168">
        <v>1</v>
      </c>
      <c r="H165" s="159" t="s">
        <v>172</v>
      </c>
      <c r="I165" s="169"/>
      <c r="J165" s="169"/>
      <c r="K165" s="169"/>
      <c r="L165" s="169"/>
      <c r="M165" s="169"/>
      <c r="N165" s="169"/>
      <c r="O165" s="169"/>
      <c r="P165" s="169"/>
      <c r="Q165" s="170"/>
      <c r="R165" s="185"/>
      <c r="S165" s="170"/>
      <c r="T165" s="185"/>
      <c r="U165" s="170"/>
      <c r="V165" s="164"/>
      <c r="W165" s="166"/>
      <c r="X165" s="186"/>
    </row>
    <row r="166" spans="3:24" ht="21.6" customHeight="1" outlineLevel="1">
      <c r="C166" s="155">
        <v>47</v>
      </c>
      <c r="D166" s="156"/>
      <c r="E166" s="157"/>
      <c r="F166" s="158" t="s">
        <v>303</v>
      </c>
      <c r="G166" s="168">
        <v>1</v>
      </c>
      <c r="H166" s="159" t="s">
        <v>250</v>
      </c>
      <c r="I166" s="174" t="e">
        <f>IF(#REF!=1,#REF!,IF(#REF!=1,#REF!,#REF!))</f>
        <v>#REF!</v>
      </c>
      <c r="J166" s="161" t="e">
        <f t="shared" ref="J166:J167" si="166">G166*I166</f>
        <v>#REF!</v>
      </c>
      <c r="K166" s="174" t="e">
        <f>IF(#REF!=1,#REF!,IF(#REF!=1,#REF!,#REF!))</f>
        <v>#REF!</v>
      </c>
      <c r="L166" s="161" t="e">
        <f t="shared" ref="L166:L167" si="167">G166*K166</f>
        <v>#REF!</v>
      </c>
      <c r="M166" s="161" t="e">
        <f>IF(#REF!=1,#REF!,IF(#REF!=1,#REF!,#REF!))</f>
        <v>#REF!</v>
      </c>
      <c r="N166" s="161" t="e">
        <f t="shared" ref="N166:N167" si="168">G166*M166</f>
        <v>#REF!</v>
      </c>
      <c r="O166" s="161"/>
      <c r="P166" s="162" t="e">
        <f t="shared" ref="P166:P167" si="169">J166+L166+N166</f>
        <v>#REF!</v>
      </c>
      <c r="Q166" s="163"/>
      <c r="R166" s="164">
        <f t="shared" ref="R166:R167" si="170">Q166*G166</f>
        <v>0</v>
      </c>
      <c r="S166" s="163"/>
      <c r="T166" s="164">
        <f t="shared" si="155"/>
        <v>0</v>
      </c>
      <c r="U166" s="175"/>
      <c r="V166" s="164">
        <f t="shared" si="134"/>
        <v>0</v>
      </c>
      <c r="W166" s="166">
        <f t="shared" si="128"/>
        <v>0</v>
      </c>
      <c r="X166" s="186"/>
    </row>
    <row r="167" spans="3:24" ht="21.6" customHeight="1" outlineLevel="1">
      <c r="C167" s="197"/>
      <c r="D167" s="179" t="s">
        <v>39</v>
      </c>
      <c r="E167" s="157"/>
      <c r="F167" s="158" t="s">
        <v>63</v>
      </c>
      <c r="G167" s="168">
        <v>1</v>
      </c>
      <c r="H167" s="159" t="s">
        <v>172</v>
      </c>
      <c r="I167" s="174" t="e">
        <f>IF(#REF!=1,#REF!,IF(#REF!=1,#REF!,#REF!))</f>
        <v>#REF!</v>
      </c>
      <c r="J167" s="187" t="e">
        <f t="shared" si="166"/>
        <v>#REF!</v>
      </c>
      <c r="K167" s="174" t="e">
        <f>IF(#REF!=1,#REF!,IF(#REF!=1,#REF!,#REF!))</f>
        <v>#REF!</v>
      </c>
      <c r="L167" s="187" t="e">
        <f t="shared" si="167"/>
        <v>#REF!</v>
      </c>
      <c r="M167" s="187" t="e">
        <f>IF(#REF!=1,#REF!,IF(#REF!=1,#REF!,#REF!))</f>
        <v>#REF!</v>
      </c>
      <c r="N167" s="187" t="e">
        <f t="shared" si="168"/>
        <v>#REF!</v>
      </c>
      <c r="O167" s="187"/>
      <c r="P167" s="188" t="e">
        <f t="shared" si="169"/>
        <v>#REF!</v>
      </c>
      <c r="Q167" s="163"/>
      <c r="R167" s="189">
        <f t="shared" si="170"/>
        <v>0</v>
      </c>
      <c r="S167" s="163"/>
      <c r="T167" s="164">
        <f t="shared" si="155"/>
        <v>0</v>
      </c>
      <c r="U167" s="175"/>
      <c r="V167" s="164">
        <f t="shared" si="134"/>
        <v>0</v>
      </c>
      <c r="W167" s="166">
        <f t="shared" si="128"/>
        <v>0</v>
      </c>
      <c r="X167" s="186"/>
    </row>
    <row r="168" spans="3:24" ht="21.6" customHeight="1">
      <c r="C168" s="145"/>
      <c r="D168" s="157" t="s">
        <v>40</v>
      </c>
      <c r="E168" s="157"/>
      <c r="F168" s="184" t="s">
        <v>64</v>
      </c>
      <c r="G168" s="168">
        <v>1</v>
      </c>
      <c r="H168" s="159" t="s">
        <v>172</v>
      </c>
      <c r="I168" s="169"/>
      <c r="J168" s="169"/>
      <c r="K168" s="169"/>
      <c r="L168" s="169"/>
      <c r="M168" s="169"/>
      <c r="N168" s="169"/>
      <c r="O168" s="169"/>
      <c r="P168" s="169"/>
      <c r="Q168" s="170"/>
      <c r="R168" s="185"/>
      <c r="S168" s="170"/>
      <c r="T168" s="185"/>
      <c r="U168" s="170"/>
      <c r="V168" s="164"/>
      <c r="W168" s="166"/>
      <c r="X168" s="186"/>
    </row>
    <row r="169" spans="3:24" ht="21.6" customHeight="1" outlineLevel="1">
      <c r="C169" s="155">
        <v>48</v>
      </c>
      <c r="D169" s="156"/>
      <c r="E169" s="157"/>
      <c r="F169" s="158" t="s">
        <v>304</v>
      </c>
      <c r="G169" s="168">
        <v>1</v>
      </c>
      <c r="H169" s="159" t="s">
        <v>234</v>
      </c>
      <c r="I169" s="174" t="e">
        <f>IF(#REF!=1,#REF!,IF(#REF!=1,#REF!,#REF!))</f>
        <v>#REF!</v>
      </c>
      <c r="J169" s="161" t="e">
        <f t="shared" ref="J169:J175" si="171">G169*I169</f>
        <v>#REF!</v>
      </c>
      <c r="K169" s="174" t="e">
        <f>IF(#REF!=1,#REF!,IF(#REF!=1,#REF!,#REF!))</f>
        <v>#REF!</v>
      </c>
      <c r="L169" s="161" t="e">
        <f t="shared" ref="L169:L175" si="172">G169*K169</f>
        <v>#REF!</v>
      </c>
      <c r="M169" s="161" t="e">
        <f>IF(#REF!=1,#REF!,IF(#REF!=1,#REF!,#REF!))</f>
        <v>#REF!</v>
      </c>
      <c r="N169" s="161" t="e">
        <f t="shared" ref="N169:N175" si="173">G169*M169</f>
        <v>#REF!</v>
      </c>
      <c r="O169" s="161"/>
      <c r="P169" s="162" t="e">
        <f t="shared" ref="P169:P175" si="174">J169+L169+N169</f>
        <v>#REF!</v>
      </c>
      <c r="Q169" s="163"/>
      <c r="R169" s="164">
        <f t="shared" ref="R169:R175" si="175">Q169*G169</f>
        <v>0</v>
      </c>
      <c r="S169" s="163"/>
      <c r="T169" s="164">
        <f t="shared" si="155"/>
        <v>0</v>
      </c>
      <c r="U169" s="175"/>
      <c r="V169" s="164">
        <f t="shared" si="134"/>
        <v>0</v>
      </c>
      <c r="W169" s="166">
        <f t="shared" si="128"/>
        <v>0</v>
      </c>
      <c r="X169" s="186"/>
    </row>
    <row r="170" spans="3:24" ht="21.6" customHeight="1" outlineLevel="1">
      <c r="C170" s="155">
        <v>49</v>
      </c>
      <c r="D170" s="156"/>
      <c r="E170" s="167"/>
      <c r="F170" s="158" t="s">
        <v>305</v>
      </c>
      <c r="G170" s="168">
        <v>1</v>
      </c>
      <c r="H170" s="159" t="s">
        <v>172</v>
      </c>
      <c r="I170" s="174" t="e">
        <f>IF(#REF!=1,#REF!,IF(#REF!=1,#REF!,#REF!))</f>
        <v>#REF!</v>
      </c>
      <c r="J170" s="161" t="e">
        <f t="shared" si="171"/>
        <v>#REF!</v>
      </c>
      <c r="K170" s="174" t="e">
        <f>IF(#REF!=1,#REF!,IF(#REF!=1,#REF!,#REF!))</f>
        <v>#REF!</v>
      </c>
      <c r="L170" s="161" t="e">
        <f t="shared" si="172"/>
        <v>#REF!</v>
      </c>
      <c r="M170" s="161" t="e">
        <f>IF(#REF!=1,#REF!,IF(#REF!=1,#REF!,#REF!))</f>
        <v>#REF!</v>
      </c>
      <c r="N170" s="161" t="e">
        <f t="shared" si="173"/>
        <v>#REF!</v>
      </c>
      <c r="O170" s="161"/>
      <c r="P170" s="162" t="e">
        <f t="shared" si="174"/>
        <v>#REF!</v>
      </c>
      <c r="Q170" s="163"/>
      <c r="R170" s="164">
        <f t="shared" si="175"/>
        <v>0</v>
      </c>
      <c r="S170" s="163"/>
      <c r="T170" s="164">
        <f t="shared" si="155"/>
        <v>0</v>
      </c>
      <c r="U170" s="175"/>
      <c r="V170" s="164">
        <f t="shared" si="134"/>
        <v>0</v>
      </c>
      <c r="W170" s="166">
        <f t="shared" si="128"/>
        <v>0</v>
      </c>
      <c r="X170" s="186"/>
    </row>
    <row r="171" spans="3:24" ht="21.6" customHeight="1" outlineLevel="1">
      <c r="C171" s="155">
        <v>50</v>
      </c>
      <c r="D171" s="156"/>
      <c r="E171" s="157"/>
      <c r="F171" s="158" t="s">
        <v>306</v>
      </c>
      <c r="G171" s="168">
        <v>1</v>
      </c>
      <c r="H171" s="159" t="s">
        <v>250</v>
      </c>
      <c r="I171" s="174" t="e">
        <f>IF(#REF!=1,#REF!,IF(#REF!=1,#REF!,#REF!))</f>
        <v>#REF!</v>
      </c>
      <c r="J171" s="161" t="e">
        <f t="shared" si="171"/>
        <v>#REF!</v>
      </c>
      <c r="K171" s="174" t="e">
        <f>IF(#REF!=1,#REF!,IF(#REF!=1,#REF!,#REF!))</f>
        <v>#REF!</v>
      </c>
      <c r="L171" s="161" t="e">
        <f t="shared" si="172"/>
        <v>#REF!</v>
      </c>
      <c r="M171" s="161" t="e">
        <f>IF(#REF!=1,#REF!,IF(#REF!=1,#REF!,#REF!))</f>
        <v>#REF!</v>
      </c>
      <c r="N171" s="161" t="e">
        <f t="shared" si="173"/>
        <v>#REF!</v>
      </c>
      <c r="O171" s="161"/>
      <c r="P171" s="162" t="e">
        <f t="shared" si="174"/>
        <v>#REF!</v>
      </c>
      <c r="Q171" s="163"/>
      <c r="R171" s="164">
        <f t="shared" si="175"/>
        <v>0</v>
      </c>
      <c r="S171" s="163"/>
      <c r="T171" s="164">
        <f t="shared" si="155"/>
        <v>0</v>
      </c>
      <c r="U171" s="175"/>
      <c r="V171" s="164">
        <f t="shared" si="134"/>
        <v>0</v>
      </c>
      <c r="W171" s="166">
        <f t="shared" si="128"/>
        <v>0</v>
      </c>
      <c r="X171" s="186"/>
    </row>
    <row r="172" spans="3:24" ht="21.6" customHeight="1" outlineLevel="1">
      <c r="C172" s="155"/>
      <c r="D172" s="156" t="s">
        <v>39</v>
      </c>
      <c r="E172" s="157"/>
      <c r="F172" s="158" t="s">
        <v>307</v>
      </c>
      <c r="G172" s="168">
        <v>1</v>
      </c>
      <c r="H172" s="159" t="s">
        <v>172</v>
      </c>
      <c r="I172" s="174" t="e">
        <f>IF(#REF!=1,#REF!,IF(#REF!=1,#REF!,#REF!))</f>
        <v>#REF!</v>
      </c>
      <c r="J172" s="161" t="e">
        <f t="shared" si="171"/>
        <v>#REF!</v>
      </c>
      <c r="K172" s="174" t="e">
        <f>IF(#REF!=1,#REF!,IF(#REF!=1,#REF!,#REF!))</f>
        <v>#REF!</v>
      </c>
      <c r="L172" s="161" t="e">
        <f t="shared" si="172"/>
        <v>#REF!</v>
      </c>
      <c r="M172" s="161" t="e">
        <f>IF(#REF!=1,#REF!,IF(#REF!=1,#REF!,#REF!))</f>
        <v>#REF!</v>
      </c>
      <c r="N172" s="161" t="e">
        <f t="shared" si="173"/>
        <v>#REF!</v>
      </c>
      <c r="O172" s="161"/>
      <c r="P172" s="162" t="e">
        <f t="shared" si="174"/>
        <v>#REF!</v>
      </c>
      <c r="Q172" s="163"/>
      <c r="R172" s="164">
        <f t="shared" si="175"/>
        <v>0</v>
      </c>
      <c r="S172" s="163"/>
      <c r="T172" s="164">
        <f t="shared" si="155"/>
        <v>0</v>
      </c>
      <c r="U172" s="175"/>
      <c r="V172" s="164">
        <f t="shared" si="134"/>
        <v>0</v>
      </c>
      <c r="W172" s="166">
        <f t="shared" si="128"/>
        <v>0</v>
      </c>
      <c r="X172" s="186"/>
    </row>
    <row r="173" spans="3:24" ht="21.6" customHeight="1" outlineLevel="1">
      <c r="C173" s="155"/>
      <c r="D173" s="156" t="s">
        <v>40</v>
      </c>
      <c r="E173" s="167"/>
      <c r="F173" s="158" t="s">
        <v>308</v>
      </c>
      <c r="G173" s="168">
        <v>1</v>
      </c>
      <c r="H173" s="159" t="s">
        <v>172</v>
      </c>
      <c r="I173" s="174" t="e">
        <f>IF(#REF!=1,#REF!,IF(#REF!=1,#REF!,#REF!))</f>
        <v>#REF!</v>
      </c>
      <c r="J173" s="161" t="e">
        <f t="shared" si="171"/>
        <v>#REF!</v>
      </c>
      <c r="K173" s="174" t="e">
        <f>IF(#REF!=1,#REF!,IF(#REF!=1,#REF!,#REF!))</f>
        <v>#REF!</v>
      </c>
      <c r="L173" s="161" t="e">
        <f t="shared" si="172"/>
        <v>#REF!</v>
      </c>
      <c r="M173" s="161" t="e">
        <f>IF(#REF!=1,#REF!,IF(#REF!=1,#REF!,#REF!))</f>
        <v>#REF!</v>
      </c>
      <c r="N173" s="161" t="e">
        <f t="shared" si="173"/>
        <v>#REF!</v>
      </c>
      <c r="O173" s="161"/>
      <c r="P173" s="162" t="e">
        <f t="shared" si="174"/>
        <v>#REF!</v>
      </c>
      <c r="Q173" s="163"/>
      <c r="R173" s="164">
        <f t="shared" si="175"/>
        <v>0</v>
      </c>
      <c r="S173" s="163"/>
      <c r="T173" s="164">
        <f t="shared" si="155"/>
        <v>0</v>
      </c>
      <c r="U173" s="175"/>
      <c r="V173" s="164">
        <f t="shared" si="134"/>
        <v>0</v>
      </c>
      <c r="W173" s="166">
        <f t="shared" si="128"/>
        <v>0</v>
      </c>
      <c r="X173" s="186"/>
    </row>
    <row r="174" spans="3:24" ht="21.6" customHeight="1" outlineLevel="1">
      <c r="C174" s="155">
        <v>51</v>
      </c>
      <c r="D174" s="156"/>
      <c r="E174" s="157"/>
      <c r="F174" s="158" t="s">
        <v>309</v>
      </c>
      <c r="G174" s="168">
        <v>1</v>
      </c>
      <c r="H174" s="159" t="s">
        <v>250</v>
      </c>
      <c r="I174" s="174" t="e">
        <f>IF(#REF!=1,#REF!,IF(#REF!=1,#REF!,#REF!))</f>
        <v>#REF!</v>
      </c>
      <c r="J174" s="161" t="e">
        <f t="shared" si="171"/>
        <v>#REF!</v>
      </c>
      <c r="K174" s="174" t="e">
        <f>IF(#REF!=1,#REF!,IF(#REF!=1,#REF!,#REF!))</f>
        <v>#REF!</v>
      </c>
      <c r="L174" s="161" t="e">
        <f t="shared" si="172"/>
        <v>#REF!</v>
      </c>
      <c r="M174" s="161" t="e">
        <f>IF(#REF!=1,#REF!,IF(#REF!=1,#REF!,#REF!))</f>
        <v>#REF!</v>
      </c>
      <c r="N174" s="161" t="e">
        <f t="shared" si="173"/>
        <v>#REF!</v>
      </c>
      <c r="O174" s="161"/>
      <c r="P174" s="162" t="e">
        <f t="shared" si="174"/>
        <v>#REF!</v>
      </c>
      <c r="Q174" s="163"/>
      <c r="R174" s="164">
        <f t="shared" si="175"/>
        <v>0</v>
      </c>
      <c r="S174" s="163"/>
      <c r="T174" s="164">
        <f t="shared" si="155"/>
        <v>0</v>
      </c>
      <c r="U174" s="175"/>
      <c r="V174" s="164">
        <f t="shared" si="134"/>
        <v>0</v>
      </c>
      <c r="W174" s="166">
        <f t="shared" si="128"/>
        <v>0</v>
      </c>
      <c r="X174" s="186"/>
    </row>
    <row r="175" spans="3:24" ht="21.6" customHeight="1" outlineLevel="1">
      <c r="C175" s="155"/>
      <c r="D175" s="156" t="s">
        <v>39</v>
      </c>
      <c r="E175" s="157"/>
      <c r="F175" s="158" t="s">
        <v>65</v>
      </c>
      <c r="G175" s="168"/>
      <c r="H175" s="159"/>
      <c r="I175" s="174" t="e">
        <f>IF(#REF!=1,#REF!,IF(#REF!=1,#REF!,#REF!))</f>
        <v>#REF!</v>
      </c>
      <c r="J175" s="161" t="e">
        <f t="shared" si="171"/>
        <v>#REF!</v>
      </c>
      <c r="K175" s="174" t="e">
        <f>IF(#REF!=1,#REF!,IF(#REF!=1,#REF!,#REF!))</f>
        <v>#REF!</v>
      </c>
      <c r="L175" s="161" t="e">
        <f t="shared" si="172"/>
        <v>#REF!</v>
      </c>
      <c r="M175" s="161" t="e">
        <f>IF(#REF!=1,#REF!,IF(#REF!=1,#REF!,#REF!))</f>
        <v>#REF!</v>
      </c>
      <c r="N175" s="161" t="e">
        <f t="shared" si="173"/>
        <v>#REF!</v>
      </c>
      <c r="O175" s="161"/>
      <c r="P175" s="162" t="e">
        <f t="shared" si="174"/>
        <v>#REF!</v>
      </c>
      <c r="Q175" s="163"/>
      <c r="R175" s="164">
        <f t="shared" si="175"/>
        <v>0</v>
      </c>
      <c r="S175" s="163"/>
      <c r="T175" s="164">
        <f t="shared" si="155"/>
        <v>0</v>
      </c>
      <c r="U175" s="175"/>
      <c r="V175" s="164">
        <f t="shared" si="134"/>
        <v>0</v>
      </c>
      <c r="W175" s="166">
        <f t="shared" si="128"/>
        <v>0</v>
      </c>
      <c r="X175" s="186"/>
    </row>
    <row r="176" spans="3:24" ht="21.6" customHeight="1" thickBot="1">
      <c r="C176" s="145"/>
      <c r="D176" s="157" t="s">
        <v>40</v>
      </c>
      <c r="E176" s="157"/>
      <c r="F176" s="181" t="s">
        <v>66</v>
      </c>
      <c r="G176" s="168"/>
      <c r="H176" s="159"/>
      <c r="I176" s="169"/>
      <c r="J176" s="169"/>
      <c r="K176" s="169"/>
      <c r="L176" s="169"/>
      <c r="M176" s="169"/>
      <c r="N176" s="169"/>
      <c r="O176" s="169"/>
      <c r="P176" s="169"/>
      <c r="Q176" s="170"/>
      <c r="R176" s="185"/>
      <c r="S176" s="170"/>
      <c r="T176" s="185"/>
      <c r="U176" s="170"/>
      <c r="V176" s="164"/>
      <c r="W176" s="166"/>
      <c r="X176" s="186"/>
    </row>
    <row r="177" spans="3:25" s="1" customFormat="1" ht="30" customHeight="1">
      <c r="C177" s="219"/>
      <c r="D177" s="220"/>
      <c r="E177" s="221"/>
      <c r="F177" s="222" t="s">
        <v>67</v>
      </c>
      <c r="G177" s="269"/>
      <c r="H177" s="270"/>
      <c r="I177" s="223"/>
      <c r="J177" s="224"/>
      <c r="K177" s="225"/>
      <c r="L177" s="224"/>
      <c r="M177" s="224"/>
      <c r="N177" s="224"/>
      <c r="O177" s="224"/>
      <c r="P177" s="224" t="e">
        <f>SUM(P7:P176)</f>
        <v>#REF!</v>
      </c>
      <c r="Q177" s="226"/>
      <c r="R177" s="227">
        <f>SUM(R7:R176)</f>
        <v>0</v>
      </c>
      <c r="S177" s="228"/>
      <c r="T177" s="227">
        <f>SUM(T7:T176)</f>
        <v>0</v>
      </c>
      <c r="U177" s="228"/>
      <c r="V177" s="227">
        <f>SUM(V7:V176)</f>
        <v>0</v>
      </c>
      <c r="W177" s="227">
        <f>SUM(W7:W176)</f>
        <v>0</v>
      </c>
      <c r="X177" s="261"/>
      <c r="Y177" s="133"/>
    </row>
    <row r="178" spans="3:25" s="234" customFormat="1" ht="30" customHeight="1">
      <c r="C178" s="236"/>
      <c r="D178" s="237"/>
      <c r="E178" s="237"/>
      <c r="F178" s="247" t="s">
        <v>310</v>
      </c>
      <c r="G178" s="265"/>
      <c r="H178" s="266"/>
      <c r="I178" s="235"/>
      <c r="J178" s="238"/>
      <c r="K178" s="238"/>
      <c r="L178" s="238"/>
      <c r="M178" s="238"/>
      <c r="N178" s="238"/>
      <c r="O178" s="238"/>
      <c r="P178" s="238"/>
      <c r="Q178" s="250"/>
      <c r="R178" s="239">
        <f>R177*0.1</f>
        <v>0</v>
      </c>
      <c r="S178" s="245"/>
      <c r="T178" s="239">
        <f>T177*0.1</f>
        <v>0</v>
      </c>
      <c r="U178" s="245"/>
      <c r="V178" s="239">
        <f>V177*0.1</f>
        <v>0</v>
      </c>
      <c r="W178" s="239">
        <f>W177*0.1</f>
        <v>0</v>
      </c>
      <c r="X178" s="262"/>
    </row>
    <row r="179" spans="3:25" s="234" customFormat="1" ht="30" customHeight="1" thickBot="1">
      <c r="C179" s="240"/>
      <c r="D179" s="241"/>
      <c r="E179" s="241"/>
      <c r="F179" s="248" t="s">
        <v>311</v>
      </c>
      <c r="G179" s="267"/>
      <c r="H179" s="268"/>
      <c r="I179" s="243"/>
      <c r="J179" s="242"/>
      <c r="K179" s="242"/>
      <c r="L179" s="242"/>
      <c r="M179" s="242"/>
      <c r="N179" s="242"/>
      <c r="O179" s="242"/>
      <c r="P179" s="242"/>
      <c r="Q179" s="251"/>
      <c r="R179" s="244">
        <f>R177+R178</f>
        <v>0</v>
      </c>
      <c r="S179" s="246"/>
      <c r="T179" s="244">
        <f>T177+T178</f>
        <v>0</v>
      </c>
      <c r="U179" s="246"/>
      <c r="V179" s="244">
        <f>V177+V178</f>
        <v>0</v>
      </c>
      <c r="W179" s="244">
        <f>W177+W178</f>
        <v>0</v>
      </c>
      <c r="X179" s="263"/>
    </row>
  </sheetData>
  <mergeCells count="23">
    <mergeCell ref="C2:W2"/>
    <mergeCell ref="U4:U5"/>
    <mergeCell ref="V4:V5"/>
    <mergeCell ref="W3:W5"/>
    <mergeCell ref="P4:P5"/>
    <mergeCell ref="Q4:Q5"/>
    <mergeCell ref="R4:R5"/>
    <mergeCell ref="G178:H178"/>
    <mergeCell ref="G179:H179"/>
    <mergeCell ref="G177:H177"/>
    <mergeCell ref="C1:X1"/>
    <mergeCell ref="I4:J4"/>
    <mergeCell ref="K4:L4"/>
    <mergeCell ref="M4:N4"/>
    <mergeCell ref="O4:O5"/>
    <mergeCell ref="Q3:R3"/>
    <mergeCell ref="S3:T3"/>
    <mergeCell ref="U3:V3"/>
    <mergeCell ref="X3:X5"/>
    <mergeCell ref="C3:F5"/>
    <mergeCell ref="G3:H5"/>
    <mergeCell ref="S4:S5"/>
    <mergeCell ref="T4:T5"/>
  </mergeCells>
  <phoneticPr fontId="2"/>
  <conditionalFormatting sqref="G8 G49:G53 G55:G57 G67:G68 G103:G104 G117:G124 G145:G177">
    <cfRule type="expression" dxfId="30" priority="48">
      <formula>#REF!=FALSE</formula>
    </cfRule>
  </conditionalFormatting>
  <conditionalFormatting sqref="G10:G15">
    <cfRule type="expression" dxfId="29" priority="47">
      <formula>#REF!=FALSE</formula>
    </cfRule>
  </conditionalFormatting>
  <conditionalFormatting sqref="G17:G27">
    <cfRule type="expression" dxfId="28" priority="46">
      <formula>#REF!=FALSE</formula>
    </cfRule>
  </conditionalFormatting>
  <conditionalFormatting sqref="G29:G32">
    <cfRule type="expression" dxfId="27" priority="36">
      <formula>#REF!=FALSE</formula>
    </cfRule>
  </conditionalFormatting>
  <conditionalFormatting sqref="G34:G35">
    <cfRule type="expression" dxfId="26" priority="45">
      <formula>#REF!=FALSE</formula>
    </cfRule>
  </conditionalFormatting>
  <conditionalFormatting sqref="G37:G41">
    <cfRule type="expression" dxfId="25" priority="44">
      <formula>#REF!=FALSE</formula>
    </cfRule>
  </conditionalFormatting>
  <conditionalFormatting sqref="G43:G46">
    <cfRule type="expression" dxfId="24" priority="43">
      <formula>#REF!=FALSE</formula>
    </cfRule>
  </conditionalFormatting>
  <conditionalFormatting sqref="G59:G65">
    <cfRule type="expression" dxfId="23" priority="37">
      <formula>#REF!=FALSE</formula>
    </cfRule>
  </conditionalFormatting>
  <conditionalFormatting sqref="G70:G71">
    <cfRule type="expression" dxfId="22" priority="42">
      <formula>#REF!=FALSE</formula>
    </cfRule>
  </conditionalFormatting>
  <conditionalFormatting sqref="G73:G76 G78:G79">
    <cfRule type="expression" dxfId="21" priority="35">
      <formula>#REF!=FALSE</formula>
    </cfRule>
  </conditionalFormatting>
  <conditionalFormatting sqref="G82:G83">
    <cfRule type="expression" dxfId="20" priority="34">
      <formula>#REF!=FALSE</formula>
    </cfRule>
  </conditionalFormatting>
  <conditionalFormatting sqref="G86:G88">
    <cfRule type="expression" dxfId="19" priority="33">
      <formula>#REF!=FALSE</formula>
    </cfRule>
  </conditionalFormatting>
  <conditionalFormatting sqref="G92:G99">
    <cfRule type="expression" dxfId="18" priority="32">
      <formula>#REF!=FALSE</formula>
    </cfRule>
  </conditionalFormatting>
  <conditionalFormatting sqref="G110:G114">
    <cfRule type="expression" dxfId="17" priority="31">
      <formula>#REF!=FALSE</formula>
    </cfRule>
  </conditionalFormatting>
  <conditionalFormatting sqref="G126:G128">
    <cfRule type="expression" dxfId="16" priority="28">
      <formula>#REF!=FALSE</formula>
    </cfRule>
  </conditionalFormatting>
  <conditionalFormatting sqref="G130:G132">
    <cfRule type="expression" dxfId="15" priority="29">
      <formula>#REF!=FALSE</formula>
    </cfRule>
  </conditionalFormatting>
  <conditionalFormatting sqref="G134:G138">
    <cfRule type="expression" dxfId="14" priority="27">
      <formula>#REF!=FALSE</formula>
    </cfRule>
  </conditionalFormatting>
  <conditionalFormatting sqref="G140:G143">
    <cfRule type="expression" dxfId="13" priority="26">
      <formula>#REF!=FALSE</formula>
    </cfRule>
  </conditionalFormatting>
  <conditionalFormatting sqref="Q8 Q10:Q15 Q17:Q27 Q29:Q32 Q34:Q35 Q37:Q41 Q43:Q46">
    <cfRule type="expression" dxfId="12" priority="16">
      <formula>$M8=$AW8*$E8</formula>
    </cfRule>
  </conditionalFormatting>
  <conditionalFormatting sqref="Q49:Q53 Q55:Q57 Q59:Q65 Q67:Q68 Q70:Q71 Q73:Q76 Q78:Q79 Q81:Q83">
    <cfRule type="expression" dxfId="11" priority="15">
      <formula>$M49=$AW49*$E49</formula>
    </cfRule>
  </conditionalFormatting>
  <conditionalFormatting sqref="Q85:Q88 Q90 Q92:Q99 Q101:Q104 Q106:Q107">
    <cfRule type="expression" dxfId="10" priority="14">
      <formula>$M85=$AW85*$E85</formula>
    </cfRule>
  </conditionalFormatting>
  <conditionalFormatting sqref="Q109:Q111">
    <cfRule type="expression" dxfId="9" priority="13">
      <formula>$M109=$AW109*$E109</formula>
    </cfRule>
  </conditionalFormatting>
  <conditionalFormatting sqref="Q113 Q118:Q123 Q125:Q137 Q139:Q143">
    <cfRule type="expression" dxfId="8" priority="12">
      <formula>$M113=$AW113*$E113</formula>
    </cfRule>
  </conditionalFormatting>
  <conditionalFormatting sqref="Q115:Q116">
    <cfRule type="expression" dxfId="7" priority="3">
      <formula>$M115=$AW115*$E115</formula>
    </cfRule>
  </conditionalFormatting>
  <conditionalFormatting sqref="Q146:Q148 Q150:Q155 Q157:Q164 Q166:Q167 Q169:Q175">
    <cfRule type="expression" dxfId="6" priority="11">
      <formula>$M146=$AW146*$E146</formula>
    </cfRule>
  </conditionalFormatting>
  <conditionalFormatting sqref="S8 S10:S15 S17:S27 S29:S32 S34:S35 S37:S41 S43:S46 S49:S53 S55:S57 S59:S65 S67:S68 S70:S71 S73:S76 S78:S79 S81:S83 S85:S88 S90 S92:S99 S101:S104 S106:S107 S109:S111">
    <cfRule type="expression" dxfId="5" priority="5">
      <formula>$M8=$AW8*$E8</formula>
    </cfRule>
  </conditionalFormatting>
  <conditionalFormatting sqref="S113 S115:S116">
    <cfRule type="expression" dxfId="4" priority="1">
      <formula>$M113=$AW113*$E113</formula>
    </cfRule>
  </conditionalFormatting>
  <conditionalFormatting sqref="S118:S123 S125:S137 S139:S143 S146:S148 S150:S155 S157:S164 S166:S167 S169:S175">
    <cfRule type="expression" dxfId="3" priority="4">
      <formula>$M118=$AW118*$E118</formula>
    </cfRule>
  </conditionalFormatting>
  <conditionalFormatting sqref="U8 U10:U15 U17:U27 U29:U32 U34:U35 U37:U41 U43:U46 U49:U53 U55:U57 U59:U65 U67:U68 U70:U71 U73:U76 U78:U79 U81:U83 U85:U88 U90 U92:U99 U101:U104 U106:U107 U109:U111">
    <cfRule type="expression" dxfId="2" priority="8">
      <formula>$M8=$AW8*$E8</formula>
    </cfRule>
  </conditionalFormatting>
  <conditionalFormatting sqref="U113 U115:U116">
    <cfRule type="expression" dxfId="1" priority="2">
      <formula>$M113=$AW113*$E113</formula>
    </cfRule>
  </conditionalFormatting>
  <conditionalFormatting sqref="U118:U123 U125:U137 U139:U143 U146:U148 U150:U155 U157:U164 U166:U167 U169:U175">
    <cfRule type="expression" dxfId="0" priority="7">
      <formula>$M118=$AW118*$E118</formula>
    </cfRule>
  </conditionalFormatting>
  <printOptions horizontalCentered="1"/>
  <pageMargins left="0.78740157480314965" right="0.78740157480314965" top="0.59055118110236227" bottom="0.59055118110236227" header="0.27559055118110237" footer="0.27559055118110237"/>
  <pageSetup paperSize="9" scale="19" orientation="portrait" r:id="rId1"/>
  <rowBreaks count="4" manualBreakCount="4">
    <brk id="46" min="1" max="23" man="1"/>
    <brk id="88" min="1" max="23" man="1"/>
    <brk id="123" min="1" max="23" man="1"/>
    <brk id="167" min="1" max="2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07096-8EDB-42CD-AAE0-DBCF8B049CA2}">
  <sheetPr>
    <tabColor indexed="13"/>
    <pageSetUpPr fitToPage="1"/>
  </sheetPr>
  <dimension ref="A1:N49"/>
  <sheetViews>
    <sheetView topLeftCell="A8" zoomScale="115" zoomScaleNormal="115" workbookViewId="0">
      <selection activeCell="E31" sqref="E31"/>
    </sheetView>
  </sheetViews>
  <sheetFormatPr defaultColWidth="9" defaultRowHeight="12"/>
  <cols>
    <col min="1" max="1" width="23.25" style="5" customWidth="1"/>
    <col min="2" max="7" width="13.75" style="5" customWidth="1"/>
    <col min="8" max="8" width="29.125" style="5" customWidth="1"/>
    <col min="9" max="9" width="4.25" style="5" customWidth="1"/>
    <col min="10" max="10" width="10.25" style="5" bestFit="1" customWidth="1"/>
    <col min="11" max="16384" width="9" style="5"/>
  </cols>
  <sheetData>
    <row r="1" spans="1:14" ht="12" customHeight="1">
      <c r="A1" s="6" t="s">
        <v>69</v>
      </c>
      <c r="B1" s="1"/>
      <c r="C1" s="1"/>
      <c r="D1" s="1"/>
      <c r="E1" s="1"/>
      <c r="F1" s="1"/>
      <c r="G1" s="1"/>
      <c r="H1" s="7"/>
      <c r="I1" s="7"/>
      <c r="J1" s="1"/>
      <c r="K1" s="1"/>
      <c r="L1" s="1"/>
    </row>
    <row r="2" spans="1:14" ht="9.1999999999999993" customHeight="1">
      <c r="A2" s="6"/>
      <c r="B2" s="1"/>
      <c r="C2" s="1"/>
      <c r="D2" s="1"/>
      <c r="E2" s="1"/>
      <c r="F2" s="1"/>
      <c r="G2" s="1"/>
      <c r="H2" s="7"/>
      <c r="I2" s="7"/>
      <c r="J2" s="1"/>
      <c r="K2" s="1"/>
      <c r="L2" s="1"/>
    </row>
    <row r="3" spans="1:14" ht="12" customHeight="1">
      <c r="A3" s="6"/>
      <c r="B3" s="1"/>
      <c r="C3" s="1"/>
      <c r="D3" s="1"/>
      <c r="E3" s="1"/>
      <c r="F3" s="1"/>
      <c r="G3" s="8" t="s">
        <v>70</v>
      </c>
      <c r="H3" s="9" t="s">
        <v>71</v>
      </c>
      <c r="I3" s="10"/>
      <c r="J3" s="1"/>
      <c r="K3" s="1"/>
      <c r="L3" s="1"/>
    </row>
    <row r="4" spans="1:14" ht="12" customHeight="1">
      <c r="A4" s="6"/>
      <c r="B4" s="1"/>
      <c r="C4" s="1"/>
      <c r="D4" s="1"/>
      <c r="E4" s="1"/>
      <c r="F4" s="1"/>
      <c r="G4" s="11" t="s">
        <v>72</v>
      </c>
      <c r="H4" s="12" t="s">
        <v>73</v>
      </c>
      <c r="I4" s="10"/>
      <c r="J4" s="1"/>
      <c r="K4" s="1"/>
      <c r="L4" s="1"/>
    </row>
    <row r="5" spans="1:14" ht="9.1999999999999993" customHeight="1">
      <c r="A5" s="6"/>
      <c r="B5" s="1"/>
      <c r="C5" s="1"/>
      <c r="D5" s="1"/>
      <c r="E5" s="1"/>
      <c r="F5" s="1"/>
      <c r="G5" s="1"/>
      <c r="H5" s="7"/>
      <c r="I5" s="7"/>
      <c r="J5" s="1"/>
      <c r="K5" s="1"/>
      <c r="L5" s="1"/>
    </row>
    <row r="6" spans="1:14" ht="12" customHeight="1">
      <c r="A6" s="323" t="s">
        <v>74</v>
      </c>
      <c r="B6" s="323"/>
      <c r="C6" s="323"/>
      <c r="D6" s="323"/>
      <c r="E6" s="323"/>
      <c r="F6" s="323"/>
      <c r="G6" s="323"/>
      <c r="H6" s="323"/>
      <c r="I6" s="8"/>
      <c r="J6" s="1"/>
      <c r="K6" s="1"/>
      <c r="L6" s="1"/>
    </row>
    <row r="7" spans="1:14" ht="12" customHeight="1">
      <c r="A7" s="6"/>
      <c r="B7" s="1"/>
      <c r="C7" s="1"/>
      <c r="D7" s="1"/>
      <c r="E7" s="1"/>
      <c r="F7" s="1"/>
      <c r="G7" s="1"/>
      <c r="H7" s="13" t="s">
        <v>75</v>
      </c>
      <c r="I7" s="13"/>
      <c r="J7" s="1"/>
      <c r="K7" s="1"/>
      <c r="L7" s="1"/>
    </row>
    <row r="8" spans="1:14" ht="12.95" customHeight="1">
      <c r="A8" s="324" t="s">
        <v>76</v>
      </c>
      <c r="B8" s="308" t="s">
        <v>77</v>
      </c>
      <c r="C8" s="308" t="s">
        <v>78</v>
      </c>
      <c r="D8" s="308" t="s">
        <v>79</v>
      </c>
      <c r="E8" s="308" t="s">
        <v>80</v>
      </c>
      <c r="F8" s="325" t="s">
        <v>81</v>
      </c>
      <c r="G8" s="325"/>
      <c r="H8" s="325"/>
      <c r="I8" s="121"/>
      <c r="J8" s="16" t="s">
        <v>82</v>
      </c>
      <c r="K8" s="17" t="s">
        <v>83</v>
      </c>
      <c r="L8" s="314" t="s">
        <v>84</v>
      </c>
      <c r="M8" s="315"/>
    </row>
    <row r="9" spans="1:14" ht="12.95" customHeight="1">
      <c r="A9" s="324"/>
      <c r="B9" s="308"/>
      <c r="C9" s="308"/>
      <c r="D9" s="308"/>
      <c r="E9" s="308"/>
      <c r="F9" s="18" t="s">
        <v>85</v>
      </c>
      <c r="G9" s="14" t="s">
        <v>86</v>
      </c>
      <c r="H9" s="15" t="s">
        <v>87</v>
      </c>
      <c r="I9" s="19"/>
      <c r="J9" s="20"/>
      <c r="K9" s="17"/>
      <c r="L9" s="21"/>
      <c r="M9" s="22"/>
    </row>
    <row r="10" spans="1:14" ht="14.1" customHeight="1">
      <c r="A10" s="117" t="s">
        <v>88</v>
      </c>
      <c r="B10" s="24"/>
      <c r="C10" s="24"/>
      <c r="D10" s="24"/>
      <c r="E10" s="316" t="s">
        <v>89</v>
      </c>
      <c r="F10" s="26"/>
      <c r="G10" s="27"/>
      <c r="H10" s="28" t="s">
        <v>90</v>
      </c>
      <c r="I10" s="19"/>
      <c r="J10" s="29"/>
      <c r="K10" s="15"/>
      <c r="L10" s="21"/>
      <c r="M10" s="30"/>
    </row>
    <row r="11" spans="1:14" ht="14.1" customHeight="1">
      <c r="A11" s="23" t="s">
        <v>13</v>
      </c>
      <c r="B11" s="24" t="e">
        <f>補助試算用Work!J6/1000</f>
        <v>#REF!</v>
      </c>
      <c r="C11" s="24">
        <f>182115-G11</f>
        <v>180035</v>
      </c>
      <c r="D11" s="31" t="e">
        <f>ROUNDDOWN(MIN(B11,C11*1),0)+L11</f>
        <v>#REF!</v>
      </c>
      <c r="E11" s="316"/>
      <c r="F11" s="118" t="s">
        <v>91</v>
      </c>
      <c r="G11" s="112">
        <f>1040*2</f>
        <v>2080</v>
      </c>
      <c r="H11" s="317" t="s">
        <v>92</v>
      </c>
      <c r="I11" s="19"/>
      <c r="J11" s="115" t="e">
        <f>D11</f>
        <v>#REF!</v>
      </c>
      <c r="K11" s="33" t="e">
        <f>IF(J11&gt;=D11,"○","×")</f>
        <v>#REF!</v>
      </c>
      <c r="L11" s="34" t="e">
        <f>N22+N23+N14</f>
        <v>#REF!</v>
      </c>
      <c r="M11" s="37" t="e">
        <f t="shared" ref="M11:M14" si="0">ROUND(L11/C11,2)</f>
        <v>#REF!</v>
      </c>
    </row>
    <row r="12" spans="1:14" ht="14.1" customHeight="1">
      <c r="A12" s="23" t="s">
        <v>93</v>
      </c>
      <c r="B12" s="24" t="e">
        <f>補助試算用Work!J7/1000</f>
        <v>#REF!</v>
      </c>
      <c r="C12" s="24" t="e">
        <f>#REF!/1000</f>
        <v>#REF!</v>
      </c>
      <c r="D12" s="31" t="e">
        <f>ROUNDDOWN(MIN(B12,C12*1),0)</f>
        <v>#REF!</v>
      </c>
      <c r="E12" s="316"/>
      <c r="F12" s="26"/>
      <c r="G12" s="27"/>
      <c r="H12" s="318"/>
      <c r="I12" s="19"/>
      <c r="J12" s="115">
        <v>6975</v>
      </c>
      <c r="K12" s="33" t="e">
        <f t="shared" ref="K12:K24" si="1">IF(J12&gt;=D12,"○","×")</f>
        <v>#REF!</v>
      </c>
      <c r="L12" s="34" t="e">
        <f t="shared" ref="L12:L14" si="2">D12-C12</f>
        <v>#REF!</v>
      </c>
      <c r="M12" s="37" t="e">
        <f t="shared" si="0"/>
        <v>#REF!</v>
      </c>
    </row>
    <row r="13" spans="1:14" ht="14.1" customHeight="1">
      <c r="A13" s="23" t="s">
        <v>94</v>
      </c>
      <c r="B13" s="24" t="e">
        <f>補助試算用Work!J8/1000</f>
        <v>#REF!</v>
      </c>
      <c r="C13" s="24" t="e">
        <f>#REF!/1000</f>
        <v>#REF!</v>
      </c>
      <c r="D13" s="31" t="e">
        <f>ROUNDDOWN(MIN(B13,C13*1),0)+L13</f>
        <v>#REF!</v>
      </c>
      <c r="E13" s="316"/>
      <c r="F13" s="2"/>
      <c r="G13" s="35"/>
      <c r="H13" s="318"/>
      <c r="I13" s="19"/>
      <c r="J13" s="115">
        <v>46621</v>
      </c>
      <c r="K13" s="33" t="e">
        <f>IF(J13&gt;=D13,"○","×")</f>
        <v>#REF!</v>
      </c>
      <c r="L13" s="34"/>
      <c r="M13" s="37" t="e">
        <f t="shared" si="0"/>
        <v>#REF!</v>
      </c>
    </row>
    <row r="14" spans="1:14" ht="14.1" customHeight="1">
      <c r="A14" s="23" t="s">
        <v>95</v>
      </c>
      <c r="B14" s="114" t="e">
        <f>補助試算用Work!J9/1000</f>
        <v>#REF!</v>
      </c>
      <c r="C14" s="24" t="e">
        <f>#REF!/1000</f>
        <v>#REF!</v>
      </c>
      <c r="D14" s="31" t="e">
        <f>ROUNDDOWN(MIN(B14,C14*1),0)</f>
        <v>#REF!</v>
      </c>
      <c r="E14" s="316"/>
      <c r="F14" s="26"/>
      <c r="G14" s="27"/>
      <c r="H14" s="318"/>
      <c r="I14" s="19"/>
      <c r="J14" s="115">
        <v>10761</v>
      </c>
      <c r="K14" s="33" t="e">
        <f t="shared" si="1"/>
        <v>#REF!</v>
      </c>
      <c r="L14" s="34" t="e">
        <f t="shared" si="2"/>
        <v>#REF!</v>
      </c>
      <c r="M14" s="37" t="e">
        <f t="shared" si="0"/>
        <v>#REF!</v>
      </c>
      <c r="N14" s="5" t="e">
        <f>C14*0.2</f>
        <v>#REF!</v>
      </c>
    </row>
    <row r="15" spans="1:14" ht="14.1" customHeight="1">
      <c r="A15" s="23" t="s">
        <v>96</v>
      </c>
      <c r="B15" s="119" t="e">
        <f>補助試算用Work!J10/1000</f>
        <v>#REF!</v>
      </c>
      <c r="C15" s="24" t="e">
        <f>#REF!/1000-G15</f>
        <v>#REF!</v>
      </c>
      <c r="D15" s="31" t="e">
        <f>ROUNDDOWN(MIN(B15,C15*1),0)</f>
        <v>#REF!</v>
      </c>
      <c r="E15" s="316"/>
      <c r="F15" s="32" t="s">
        <v>97</v>
      </c>
      <c r="G15" s="112">
        <f>1907*2</f>
        <v>3814</v>
      </c>
      <c r="H15" s="318"/>
      <c r="I15" s="19"/>
      <c r="J15" s="115" t="e">
        <f>B15</f>
        <v>#REF!</v>
      </c>
      <c r="K15" s="33" t="e">
        <f t="shared" si="1"/>
        <v>#REF!</v>
      </c>
      <c r="L15" s="36" t="e">
        <f>D15-C15</f>
        <v>#REF!</v>
      </c>
      <c r="M15" s="37" t="e">
        <f>ROUND(L15/C15,2)</f>
        <v>#REF!</v>
      </c>
    </row>
    <row r="16" spans="1:14" ht="14.1" customHeight="1">
      <c r="A16" s="23" t="s">
        <v>26</v>
      </c>
      <c r="B16" s="119" t="e">
        <f>補助試算用Work!J11/1000</f>
        <v>#REF!</v>
      </c>
      <c r="C16" s="24" t="e">
        <f>#REF!/1000</f>
        <v>#REF!</v>
      </c>
      <c r="D16" s="31" t="e">
        <f>ROUNDDOWN(MIN(B16,C16*1),0)+L16</f>
        <v>#REF!</v>
      </c>
      <c r="E16" s="316"/>
      <c r="F16" s="26"/>
      <c r="G16" s="27"/>
      <c r="H16" s="15" t="s">
        <v>98</v>
      </c>
      <c r="I16" s="19"/>
      <c r="J16" s="115">
        <v>7671</v>
      </c>
      <c r="K16" s="33" t="e">
        <f t="shared" si="1"/>
        <v>#REF!</v>
      </c>
      <c r="L16" s="34"/>
      <c r="M16" s="37" t="e">
        <f>ROUND(L16/C16,2)</f>
        <v>#REF!</v>
      </c>
    </row>
    <row r="17" spans="1:14" ht="14.1" customHeight="1">
      <c r="A17" s="23" t="s">
        <v>27</v>
      </c>
      <c r="B17" s="120" t="e">
        <f>補助試算用Work!J12/1000</f>
        <v>#REF!</v>
      </c>
      <c r="C17" s="38" t="e">
        <f>#REF!/1000</f>
        <v>#REF!</v>
      </c>
      <c r="D17" s="31" t="e">
        <f t="shared" ref="D17:D24" si="3">ROUNDDOWN(MIN(B17,C17*1),0)</f>
        <v>#REF!</v>
      </c>
      <c r="E17" s="316"/>
      <c r="F17" s="26"/>
      <c r="G17" s="27"/>
      <c r="H17" s="319" t="s">
        <v>99</v>
      </c>
      <c r="I17" s="39"/>
      <c r="J17" s="115">
        <v>606</v>
      </c>
      <c r="K17" s="33" t="e">
        <f t="shared" si="1"/>
        <v>#REF!</v>
      </c>
      <c r="L17" s="34"/>
      <c r="M17" s="37" t="e">
        <f>ROUND(L17/C17,2)</f>
        <v>#REF!</v>
      </c>
    </row>
    <row r="18" spans="1:14" ht="14.1" customHeight="1">
      <c r="A18" s="23" t="s">
        <v>100</v>
      </c>
      <c r="B18" s="119" t="e">
        <f>補助試算用Work!J13/1000</f>
        <v>#REF!</v>
      </c>
      <c r="C18" s="24">
        <v>1404</v>
      </c>
      <c r="D18" s="31" t="e">
        <f t="shared" si="3"/>
        <v>#REF!</v>
      </c>
      <c r="E18" s="316"/>
      <c r="F18" s="26"/>
      <c r="G18" s="27"/>
      <c r="H18" s="319"/>
      <c r="I18" s="39"/>
      <c r="J18" s="115">
        <v>1684</v>
      </c>
      <c r="K18" s="33" t="e">
        <f t="shared" si="1"/>
        <v>#REF!</v>
      </c>
      <c r="L18" s="36" t="e">
        <f t="shared" ref="L18:L24" si="4">D18-C18</f>
        <v>#REF!</v>
      </c>
      <c r="M18" s="37" t="e">
        <f>ROUND(L18/C18,2)</f>
        <v>#REF!</v>
      </c>
    </row>
    <row r="19" spans="1:14" ht="14.1" customHeight="1">
      <c r="A19" s="23" t="s">
        <v>28</v>
      </c>
      <c r="B19" s="119" t="e">
        <f>補助試算用Work!J14/1000</f>
        <v>#REF!</v>
      </c>
      <c r="C19" s="24" t="e">
        <f>#REF!/1000</f>
        <v>#REF!</v>
      </c>
      <c r="D19" s="31" t="e">
        <f t="shared" si="3"/>
        <v>#REF!</v>
      </c>
      <c r="E19" s="316"/>
      <c r="F19" s="26"/>
      <c r="G19" s="27"/>
      <c r="H19" s="319"/>
      <c r="I19" s="39"/>
      <c r="J19" s="115">
        <v>7094</v>
      </c>
      <c r="K19" s="33" t="e">
        <f t="shared" si="1"/>
        <v>#REF!</v>
      </c>
      <c r="L19" s="36" t="e">
        <f t="shared" si="4"/>
        <v>#REF!</v>
      </c>
      <c r="M19" s="37" t="e">
        <f t="shared" ref="M19:M24" si="5">ROUND(L19/C19,2)</f>
        <v>#REF!</v>
      </c>
    </row>
    <row r="20" spans="1:14" ht="14.1" customHeight="1">
      <c r="A20" s="23" t="s">
        <v>101</v>
      </c>
      <c r="B20" s="119" t="e">
        <f>補助試算用Work!J15/1000</f>
        <v>#REF!</v>
      </c>
      <c r="C20" s="24" t="e">
        <f>#REF!/1000</f>
        <v>#REF!</v>
      </c>
      <c r="D20" s="31" t="e">
        <f t="shared" si="3"/>
        <v>#REF!</v>
      </c>
      <c r="E20" s="316"/>
      <c r="F20" s="40"/>
      <c r="G20" s="27"/>
      <c r="H20" s="319"/>
      <c r="I20" s="39"/>
      <c r="J20" s="115" t="e">
        <f>C20</f>
        <v>#REF!</v>
      </c>
      <c r="K20" s="33" t="e">
        <f t="shared" si="1"/>
        <v>#REF!</v>
      </c>
      <c r="L20" s="36" t="e">
        <f>D20-C20</f>
        <v>#REF!</v>
      </c>
      <c r="M20" s="37" t="e">
        <f t="shared" si="5"/>
        <v>#REF!</v>
      </c>
    </row>
    <row r="21" spans="1:14" ht="14.1" customHeight="1">
      <c r="A21" s="23" t="s">
        <v>29</v>
      </c>
      <c r="B21" s="24" t="e">
        <f>補助試算用Work!J16/1000</f>
        <v>#REF!</v>
      </c>
      <c r="C21" s="24" t="e">
        <f>#REF!/1000</f>
        <v>#REF!</v>
      </c>
      <c r="D21" s="31" t="e">
        <f t="shared" si="3"/>
        <v>#REF!</v>
      </c>
      <c r="E21" s="316"/>
      <c r="F21" s="26"/>
      <c r="G21" s="27"/>
      <c r="H21" s="319"/>
      <c r="I21" s="39"/>
      <c r="J21" s="115">
        <v>1634</v>
      </c>
      <c r="K21" s="33" t="e">
        <f t="shared" si="1"/>
        <v>#REF!</v>
      </c>
      <c r="L21" s="36" t="e">
        <f t="shared" si="4"/>
        <v>#REF!</v>
      </c>
      <c r="M21" s="37" t="e">
        <f t="shared" si="5"/>
        <v>#REF!</v>
      </c>
    </row>
    <row r="22" spans="1:14" ht="14.1" customHeight="1">
      <c r="A22" s="23" t="s">
        <v>102</v>
      </c>
      <c r="B22" s="114" t="e">
        <f>補助試算用Work!J17/1000</f>
        <v>#REF!</v>
      </c>
      <c r="C22" s="24" t="e">
        <f>#REF!/1000-G22</f>
        <v>#REF!</v>
      </c>
      <c r="D22" s="31" t="e">
        <f t="shared" si="3"/>
        <v>#REF!</v>
      </c>
      <c r="E22" s="316"/>
      <c r="F22" s="32" t="s">
        <v>97</v>
      </c>
      <c r="G22" s="113">
        <f>3377*2</f>
        <v>6754</v>
      </c>
      <c r="H22" s="319"/>
      <c r="I22" s="39"/>
      <c r="J22" s="115" t="e">
        <f>D22</f>
        <v>#REF!</v>
      </c>
      <c r="K22" s="33" t="e">
        <f t="shared" si="1"/>
        <v>#REF!</v>
      </c>
      <c r="L22" s="34" t="e">
        <f>D22-C22</f>
        <v>#REF!</v>
      </c>
      <c r="M22" s="37" t="e">
        <f t="shared" si="5"/>
        <v>#REF!</v>
      </c>
      <c r="N22" s="5" t="e">
        <f>C22*0.2</f>
        <v>#REF!</v>
      </c>
    </row>
    <row r="23" spans="1:14" ht="14.1" customHeight="1">
      <c r="A23" s="23" t="s">
        <v>103</v>
      </c>
      <c r="B23" s="114" t="e">
        <f>補助試算用Work!J18/1000</f>
        <v>#REF!</v>
      </c>
      <c r="C23" s="24" t="e">
        <f>#REF!/1000</f>
        <v>#REF!</v>
      </c>
      <c r="D23" s="31" t="e">
        <f t="shared" si="3"/>
        <v>#REF!</v>
      </c>
      <c r="E23" s="316"/>
      <c r="F23" s="39"/>
      <c r="G23" s="41"/>
      <c r="H23" s="319"/>
      <c r="I23" s="39"/>
      <c r="J23" s="115" t="e">
        <f>D23</f>
        <v>#REF!</v>
      </c>
      <c r="K23" s="33" t="e">
        <f t="shared" si="1"/>
        <v>#REF!</v>
      </c>
      <c r="L23" s="34" t="e">
        <f>D23-C23</f>
        <v>#REF!</v>
      </c>
      <c r="M23" s="37" t="e">
        <f t="shared" si="5"/>
        <v>#REF!</v>
      </c>
      <c r="N23" s="5" t="e">
        <f>D23*0.2</f>
        <v>#REF!</v>
      </c>
    </row>
    <row r="24" spans="1:14" ht="14.1" customHeight="1">
      <c r="A24" s="23" t="s">
        <v>104</v>
      </c>
      <c r="B24" s="24" t="e">
        <f>補助試算用Work!J19/1000</f>
        <v>#REF!</v>
      </c>
      <c r="C24" s="24" t="e">
        <f>#REF!/1000</f>
        <v>#REF!</v>
      </c>
      <c r="D24" s="31" t="e">
        <f t="shared" si="3"/>
        <v>#REF!</v>
      </c>
      <c r="E24" s="316"/>
      <c r="F24" s="39"/>
      <c r="G24" s="41"/>
      <c r="H24" s="319"/>
      <c r="I24" s="39"/>
      <c r="J24" s="116">
        <v>86504</v>
      </c>
      <c r="K24" s="33" t="e">
        <f t="shared" si="1"/>
        <v>#REF!</v>
      </c>
      <c r="L24" s="36" t="e">
        <f t="shared" si="4"/>
        <v>#REF!</v>
      </c>
      <c r="M24" s="37" t="e">
        <f t="shared" si="5"/>
        <v>#REF!</v>
      </c>
    </row>
    <row r="25" spans="1:14" ht="12" customHeight="1">
      <c r="A25" s="308" t="s">
        <v>105</v>
      </c>
      <c r="B25" s="43"/>
      <c r="C25" s="43"/>
      <c r="D25" s="44" t="s">
        <v>106</v>
      </c>
      <c r="E25" s="321"/>
      <c r="F25" s="321"/>
      <c r="G25" s="322"/>
      <c r="H25" s="308" t="s">
        <v>107</v>
      </c>
      <c r="I25" s="19"/>
      <c r="J25" s="20"/>
      <c r="K25" s="33"/>
      <c r="L25" s="34" t="e">
        <f>L15+L18+L19+L20</f>
        <v>#REF!</v>
      </c>
      <c r="M25" s="30"/>
    </row>
    <row r="26" spans="1:14" ht="12" customHeight="1">
      <c r="A26" s="308"/>
      <c r="B26" s="45" t="e">
        <f>SUM(B10:B24)</f>
        <v>#REF!</v>
      </c>
      <c r="C26" s="45" t="e">
        <f>SUM(C10:C24)</f>
        <v>#REF!</v>
      </c>
      <c r="D26" s="45" t="e">
        <f>SUM(D10:D24)</f>
        <v>#REF!</v>
      </c>
      <c r="E26" s="321"/>
      <c r="F26" s="321"/>
      <c r="G26" s="322"/>
      <c r="H26" s="308"/>
      <c r="I26" s="19"/>
      <c r="J26" s="20"/>
      <c r="K26" s="33"/>
      <c r="L26" s="42"/>
      <c r="M26" s="22"/>
    </row>
    <row r="27" spans="1:14" ht="20.100000000000001" customHeight="1">
      <c r="A27" s="14" t="s">
        <v>108</v>
      </c>
      <c r="B27" s="46" t="e">
        <f>補助試算用Work!H20/1000</f>
        <v>#REF!</v>
      </c>
      <c r="C27" s="47">
        <v>27084</v>
      </c>
      <c r="D27" s="48" t="e">
        <f>D26/291290*18245</f>
        <v>#REF!</v>
      </c>
      <c r="E27" s="49"/>
      <c r="F27" s="50"/>
      <c r="G27" s="51"/>
      <c r="H27" s="320" t="s">
        <v>109</v>
      </c>
      <c r="I27" s="19"/>
      <c r="J27" s="20"/>
      <c r="K27" s="33"/>
      <c r="L27" s="42"/>
      <c r="M27" s="22"/>
    </row>
    <row r="28" spans="1:14" ht="20.100000000000001" customHeight="1">
      <c r="A28" s="52" t="s">
        <v>110</v>
      </c>
      <c r="B28" s="45" t="e">
        <f>B26+B27</f>
        <v>#REF!</v>
      </c>
      <c r="C28" s="45" t="e">
        <f>C26+C27</f>
        <v>#REF!</v>
      </c>
      <c r="D28" s="45" t="e">
        <f>D26+D27</f>
        <v>#REF!</v>
      </c>
      <c r="E28" s="25"/>
      <c r="F28" s="53"/>
      <c r="G28" s="54"/>
      <c r="H28" s="308"/>
      <c r="I28" s="19"/>
      <c r="J28" s="20"/>
      <c r="K28" s="33"/>
      <c r="L28" s="42"/>
      <c r="M28" s="22"/>
    </row>
    <row r="29" spans="1:14" ht="20.100000000000001" customHeight="1">
      <c r="A29" s="52" t="s">
        <v>111</v>
      </c>
      <c r="B29" s="45"/>
      <c r="C29" s="45"/>
      <c r="D29" s="45"/>
      <c r="E29" s="55"/>
      <c r="F29" s="56"/>
      <c r="G29" s="57"/>
      <c r="H29" s="308"/>
      <c r="I29" s="19"/>
      <c r="J29" s="20"/>
      <c r="K29" s="33"/>
      <c r="L29" s="42"/>
      <c r="M29" s="22"/>
    </row>
    <row r="30" spans="1:14" ht="12" customHeight="1">
      <c r="A30" s="308" t="s">
        <v>112</v>
      </c>
      <c r="B30" s="24"/>
      <c r="C30" s="24"/>
      <c r="D30" s="58" t="s">
        <v>113</v>
      </c>
      <c r="E30" s="59" t="s">
        <v>114</v>
      </c>
      <c r="F30" s="309"/>
      <c r="G30" s="310"/>
      <c r="H30" s="311"/>
      <c r="I30" s="60"/>
      <c r="J30" s="313">
        <v>86072</v>
      </c>
      <c r="K30" s="33"/>
      <c r="L30" s="61" t="e">
        <f>E31-J30</f>
        <v>#REF!</v>
      </c>
      <c r="M30" s="22"/>
    </row>
    <row r="31" spans="1:14" ht="12" customHeight="1">
      <c r="A31" s="308"/>
      <c r="B31" s="45" t="e">
        <f>B28+B29</f>
        <v>#REF!</v>
      </c>
      <c r="C31" s="45" t="e">
        <f>C28+C29</f>
        <v>#REF!</v>
      </c>
      <c r="D31" s="45" t="e">
        <f>D28+D29</f>
        <v>#REF!</v>
      </c>
      <c r="E31" s="62" t="e">
        <f>D31/3</f>
        <v>#REF!</v>
      </c>
      <c r="F31" s="309"/>
      <c r="G31" s="310"/>
      <c r="H31" s="311"/>
      <c r="I31" s="60"/>
      <c r="J31" s="313"/>
      <c r="K31" s="33"/>
      <c r="L31" s="42"/>
      <c r="M31" s="22"/>
    </row>
    <row r="32" spans="1:14" ht="9.1999999999999993" customHeight="1">
      <c r="A32" s="26"/>
      <c r="B32" s="63"/>
      <c r="C32" s="63"/>
      <c r="D32" s="63"/>
      <c r="E32" s="64"/>
      <c r="F32" s="4"/>
      <c r="G32" s="4"/>
      <c r="H32" s="4"/>
      <c r="I32" s="4"/>
      <c r="J32" s="65"/>
    </row>
    <row r="33" spans="1:9" ht="12" customHeight="1">
      <c r="A33" s="6" t="s">
        <v>115</v>
      </c>
      <c r="B33" s="1"/>
      <c r="C33" s="1"/>
      <c r="D33" s="1"/>
      <c r="E33" s="1"/>
      <c r="F33" s="1"/>
      <c r="G33" s="1"/>
      <c r="H33" s="1"/>
      <c r="I33" s="1"/>
    </row>
    <row r="34" spans="1:9" ht="12" customHeight="1">
      <c r="A34" s="307" t="s">
        <v>116</v>
      </c>
      <c r="B34" s="307"/>
      <c r="C34" s="307"/>
      <c r="D34" s="307"/>
      <c r="E34" s="307"/>
      <c r="F34" s="307"/>
      <c r="G34" s="307"/>
      <c r="H34" s="307"/>
      <c r="I34" s="66"/>
    </row>
    <row r="35" spans="1:9" ht="12" customHeight="1">
      <c r="A35" s="307"/>
      <c r="B35" s="307"/>
      <c r="C35" s="307"/>
      <c r="D35" s="307"/>
      <c r="E35" s="307"/>
      <c r="F35" s="307"/>
      <c r="G35" s="307"/>
      <c r="H35" s="307"/>
      <c r="I35" s="66"/>
    </row>
    <row r="36" spans="1:9" ht="12" customHeight="1">
      <c r="A36" s="307" t="s">
        <v>117</v>
      </c>
      <c r="B36" s="307"/>
      <c r="C36" s="307"/>
      <c r="D36" s="307"/>
      <c r="E36" s="307"/>
      <c r="F36" s="307"/>
      <c r="G36" s="307"/>
      <c r="H36" s="307"/>
      <c r="I36" s="66"/>
    </row>
    <row r="37" spans="1:9" ht="12" customHeight="1">
      <c r="A37" s="307"/>
      <c r="B37" s="307"/>
      <c r="C37" s="307"/>
      <c r="D37" s="307"/>
      <c r="E37" s="307"/>
      <c r="F37" s="307"/>
      <c r="G37" s="307"/>
      <c r="H37" s="307"/>
      <c r="I37" s="66"/>
    </row>
    <row r="38" spans="1:9" ht="12" customHeight="1">
      <c r="A38" s="307" t="s">
        <v>118</v>
      </c>
      <c r="B38" s="307"/>
      <c r="C38" s="307"/>
      <c r="D38" s="307"/>
      <c r="E38" s="307"/>
      <c r="F38" s="307"/>
      <c r="G38" s="307"/>
      <c r="H38" s="307"/>
      <c r="I38" s="66"/>
    </row>
    <row r="39" spans="1:9" ht="12" customHeight="1">
      <c r="A39" s="307"/>
      <c r="B39" s="307"/>
      <c r="C39" s="307"/>
      <c r="D39" s="307"/>
      <c r="E39" s="307"/>
      <c r="F39" s="307"/>
      <c r="G39" s="307"/>
      <c r="H39" s="307"/>
      <c r="I39" s="66"/>
    </row>
    <row r="40" spans="1:9" ht="12" customHeight="1">
      <c r="A40" s="307"/>
      <c r="B40" s="307"/>
      <c r="C40" s="307"/>
      <c r="D40" s="307"/>
      <c r="E40" s="307"/>
      <c r="F40" s="307"/>
      <c r="G40" s="307"/>
      <c r="H40" s="307"/>
      <c r="I40" s="66"/>
    </row>
    <row r="41" spans="1:9" ht="12" customHeight="1">
      <c r="A41" s="307"/>
      <c r="B41" s="307"/>
      <c r="C41" s="307"/>
      <c r="D41" s="307"/>
      <c r="E41" s="307"/>
      <c r="F41" s="307"/>
      <c r="G41" s="307"/>
      <c r="H41" s="307"/>
      <c r="I41" s="66"/>
    </row>
    <row r="42" spans="1:9" ht="12" customHeight="1">
      <c r="A42" s="306" t="s">
        <v>119</v>
      </c>
      <c r="B42" s="306"/>
      <c r="C42" s="306"/>
      <c r="D42" s="306"/>
      <c r="E42" s="306"/>
      <c r="F42" s="306"/>
      <c r="G42" s="306"/>
      <c r="H42" s="306"/>
      <c r="I42" s="6"/>
    </row>
    <row r="43" spans="1:9" ht="12" customHeight="1">
      <c r="A43" s="306" t="s">
        <v>120</v>
      </c>
      <c r="B43" s="306"/>
      <c r="C43" s="306"/>
      <c r="D43" s="306"/>
      <c r="E43" s="306"/>
      <c r="F43" s="306"/>
      <c r="G43" s="306"/>
      <c r="H43" s="306"/>
      <c r="I43" s="6"/>
    </row>
    <row r="44" spans="1:9" ht="12" customHeight="1">
      <c r="A44" s="305" t="s">
        <v>121</v>
      </c>
      <c r="B44" s="305"/>
      <c r="C44" s="305"/>
      <c r="D44" s="305"/>
      <c r="E44" s="305"/>
      <c r="F44" s="305"/>
      <c r="G44" s="305"/>
      <c r="H44" s="305"/>
      <c r="I44" s="3"/>
    </row>
    <row r="45" spans="1:9" ht="25.7" customHeight="1">
      <c r="A45" s="312" t="s">
        <v>122</v>
      </c>
      <c r="B45" s="306"/>
      <c r="C45" s="306"/>
      <c r="D45" s="306"/>
      <c r="E45" s="306"/>
      <c r="F45" s="306"/>
      <c r="G45" s="306"/>
      <c r="H45" s="306"/>
      <c r="I45" s="6"/>
    </row>
    <row r="46" spans="1:9" ht="12.75">
      <c r="A46" s="305" t="s">
        <v>123</v>
      </c>
      <c r="B46" s="305"/>
      <c r="C46" s="305"/>
      <c r="D46" s="305"/>
      <c r="E46" s="305"/>
      <c r="F46" s="305"/>
      <c r="G46" s="305"/>
      <c r="H46" s="305"/>
      <c r="I46" s="3"/>
    </row>
    <row r="47" spans="1:9" ht="12.75">
      <c r="A47" s="306" t="s">
        <v>124</v>
      </c>
      <c r="B47" s="306"/>
      <c r="C47" s="306"/>
      <c r="D47" s="306"/>
      <c r="E47" s="306"/>
      <c r="F47" s="306"/>
      <c r="G47" s="306"/>
      <c r="H47" s="306"/>
      <c r="I47" s="6"/>
    </row>
    <row r="48" spans="1:9" ht="13.5">
      <c r="B48" s="1"/>
    </row>
    <row r="49" spans="2:2">
      <c r="B49" s="63"/>
    </row>
  </sheetData>
  <sheetProtection selectLockedCells="1" selectUnlockedCells="1"/>
  <mergeCells count="31">
    <mergeCell ref="A6:H6"/>
    <mergeCell ref="A8:A9"/>
    <mergeCell ref="B8:B9"/>
    <mergeCell ref="C8:C9"/>
    <mergeCell ref="D8:D9"/>
    <mergeCell ref="E8:E9"/>
    <mergeCell ref="F8:H8"/>
    <mergeCell ref="A25:A26"/>
    <mergeCell ref="E25:E26"/>
    <mergeCell ref="F25:F26"/>
    <mergeCell ref="G25:G26"/>
    <mergeCell ref="H25:H26"/>
    <mergeCell ref="J30:J31"/>
    <mergeCell ref="L8:M8"/>
    <mergeCell ref="E10:E24"/>
    <mergeCell ref="H11:H15"/>
    <mergeCell ref="H17:H24"/>
    <mergeCell ref="H27:H29"/>
    <mergeCell ref="A30:A31"/>
    <mergeCell ref="F30:F31"/>
    <mergeCell ref="G30:G31"/>
    <mergeCell ref="H30:H31"/>
    <mergeCell ref="A45:H45"/>
    <mergeCell ref="A46:H46"/>
    <mergeCell ref="A47:H47"/>
    <mergeCell ref="A34:H35"/>
    <mergeCell ref="A36:H37"/>
    <mergeCell ref="A38:H41"/>
    <mergeCell ref="A42:H42"/>
    <mergeCell ref="A43:H43"/>
    <mergeCell ref="A44:H44"/>
  </mergeCells>
  <phoneticPr fontId="2"/>
  <printOptions horizontalCentered="1"/>
  <pageMargins left="0.78749999999999998" right="0.78749999999999998" top="0.59027777777777779" bottom="0.55138888888888893" header="0.51180555555555551" footer="0.51180555555555551"/>
  <pageSetup paperSize="9" scale="80" firstPageNumber="0" orientation="landscape"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5528B-94D6-4728-B25B-4E1FC8C122BE}">
  <dimension ref="A1:V32"/>
  <sheetViews>
    <sheetView view="pageBreakPreview" zoomScale="70" zoomScaleNormal="100" zoomScaleSheetLayoutView="70" workbookViewId="0">
      <selection activeCell="K36" sqref="K36"/>
    </sheetView>
  </sheetViews>
  <sheetFormatPr defaultColWidth="3.625" defaultRowHeight="13.5"/>
  <cols>
    <col min="1" max="1" width="3.625" style="103" customWidth="1"/>
    <col min="2" max="2" width="4.625" style="103" customWidth="1"/>
    <col min="3" max="3" width="3.625" style="103" customWidth="1"/>
    <col min="4" max="4" width="3.625" style="103" hidden="1" customWidth="1"/>
    <col min="5" max="5" width="40.75" style="71" customWidth="1"/>
    <col min="6" max="6" width="5.125" style="104" customWidth="1"/>
    <col min="7" max="7" width="3.875" style="104" customWidth="1"/>
    <col min="8" max="10" width="16.625" style="104" customWidth="1"/>
    <col min="11" max="11" width="25.125" style="105" customWidth="1"/>
    <col min="12" max="12" width="15.75" style="71" customWidth="1"/>
    <col min="13" max="19" width="3.625" style="71"/>
    <col min="20" max="20" width="5.625" style="71" bestFit="1" customWidth="1"/>
    <col min="21" max="16384" width="3.625" style="71"/>
  </cols>
  <sheetData>
    <row r="1" spans="1:22" s="68" customFormat="1">
      <c r="A1" s="67"/>
      <c r="B1" s="67"/>
      <c r="C1" s="67"/>
      <c r="D1" s="67"/>
      <c r="E1" s="67"/>
      <c r="F1" s="67"/>
      <c r="G1" s="67"/>
      <c r="H1" s="67"/>
      <c r="I1" s="67"/>
      <c r="J1" s="67"/>
      <c r="K1" s="67"/>
    </row>
    <row r="2" spans="1:22" s="68" customFormat="1" ht="15.95" customHeight="1">
      <c r="A2" s="69" t="s">
        <v>125</v>
      </c>
      <c r="B2" s="67"/>
      <c r="C2" s="67"/>
      <c r="D2" s="67"/>
      <c r="E2" s="70"/>
      <c r="F2" s="67"/>
      <c r="G2" s="67"/>
      <c r="H2" s="67"/>
      <c r="I2" s="67"/>
      <c r="J2" s="67"/>
      <c r="K2" s="67"/>
      <c r="M2" s="1"/>
      <c r="N2" s="1"/>
      <c r="O2" s="1"/>
      <c r="P2" s="1"/>
      <c r="Q2" s="1"/>
      <c r="R2" s="1"/>
      <c r="S2" s="1"/>
      <c r="T2" s="1"/>
      <c r="U2" s="1"/>
      <c r="V2" s="1"/>
    </row>
    <row r="3" spans="1:22" s="68" customFormat="1" ht="10.15" customHeight="1">
      <c r="A3" s="332" t="s">
        <v>126</v>
      </c>
      <c r="B3" s="332"/>
      <c r="C3" s="332"/>
      <c r="D3" s="332"/>
      <c r="E3" s="333"/>
      <c r="F3" s="326" t="s">
        <v>127</v>
      </c>
      <c r="G3" s="326"/>
      <c r="H3" s="329" t="s">
        <v>128</v>
      </c>
      <c r="I3" s="329" t="s">
        <v>129</v>
      </c>
      <c r="J3" s="329" t="s">
        <v>130</v>
      </c>
      <c r="K3" s="326" t="s">
        <v>7</v>
      </c>
      <c r="M3" s="1"/>
      <c r="N3" s="1"/>
      <c r="O3" s="1"/>
      <c r="P3" s="1"/>
      <c r="Q3" s="1"/>
      <c r="R3" s="1"/>
      <c r="S3" s="1"/>
      <c r="T3" s="1"/>
      <c r="U3" s="1"/>
      <c r="V3" s="1"/>
    </row>
    <row r="4" spans="1:22" ht="10.15" customHeight="1">
      <c r="A4" s="334"/>
      <c r="B4" s="334"/>
      <c r="C4" s="334"/>
      <c r="D4" s="334"/>
      <c r="E4" s="335"/>
      <c r="F4" s="327"/>
      <c r="G4" s="327"/>
      <c r="H4" s="330"/>
      <c r="I4" s="330"/>
      <c r="J4" s="330"/>
      <c r="K4" s="327"/>
      <c r="M4" s="1"/>
      <c r="N4" s="1"/>
      <c r="O4" s="1"/>
      <c r="P4" s="1"/>
      <c r="Q4" s="1"/>
      <c r="R4" s="1"/>
      <c r="S4" s="1"/>
      <c r="T4" s="1"/>
      <c r="U4" s="1"/>
      <c r="V4" s="1"/>
    </row>
    <row r="5" spans="1:22" ht="10.15" customHeight="1">
      <c r="A5" s="336"/>
      <c r="B5" s="336"/>
      <c r="C5" s="336"/>
      <c r="D5" s="336"/>
      <c r="E5" s="337"/>
      <c r="F5" s="328"/>
      <c r="G5" s="328"/>
      <c r="H5" s="331"/>
      <c r="I5" s="331"/>
      <c r="J5" s="331"/>
      <c r="K5" s="328"/>
      <c r="M5" s="1"/>
      <c r="N5" s="1"/>
      <c r="O5" s="1"/>
      <c r="P5" s="1"/>
      <c r="Q5" s="1"/>
      <c r="R5" s="1"/>
      <c r="S5" s="1"/>
      <c r="T5" s="1"/>
      <c r="U5" s="1"/>
      <c r="V5" s="1"/>
    </row>
    <row r="6" spans="1:22" ht="28.15" customHeight="1">
      <c r="A6" s="72">
        <v>1</v>
      </c>
      <c r="B6" s="73"/>
      <c r="C6" s="73"/>
      <c r="D6" s="73"/>
      <c r="E6" s="74" t="s">
        <v>131</v>
      </c>
      <c r="F6" s="75"/>
      <c r="G6" s="76"/>
      <c r="H6" s="122" t="e">
        <f>#REF!</f>
        <v>#REF!</v>
      </c>
      <c r="I6" s="110" t="e">
        <f>#REF!</f>
        <v>#REF!</v>
      </c>
      <c r="J6" s="110" t="e">
        <f>H6-I6</f>
        <v>#REF!</v>
      </c>
      <c r="K6" s="77"/>
      <c r="M6" s="1"/>
      <c r="N6" s="1"/>
      <c r="O6" s="1"/>
      <c r="P6" s="1"/>
      <c r="Q6" s="1"/>
      <c r="R6" s="1"/>
      <c r="S6" s="1"/>
      <c r="T6" s="1"/>
      <c r="U6" s="1"/>
      <c r="V6" s="1"/>
    </row>
    <row r="7" spans="1:22" ht="28.15" customHeight="1">
      <c r="A7" s="72" t="s">
        <v>132</v>
      </c>
      <c r="B7" s="73"/>
      <c r="C7" s="73"/>
      <c r="D7" s="73"/>
      <c r="E7" s="74" t="s">
        <v>133</v>
      </c>
      <c r="F7" s="75"/>
      <c r="G7" s="76"/>
      <c r="H7" s="122" t="e">
        <f>#REF!</f>
        <v>#REF!</v>
      </c>
      <c r="I7" s="110" t="e">
        <f>#REF!</f>
        <v>#REF!</v>
      </c>
      <c r="J7" s="110" t="e">
        <f t="shared" ref="J7:J18" si="0">H7-I7</f>
        <v>#REF!</v>
      </c>
      <c r="K7" s="77"/>
      <c r="M7" s="1"/>
      <c r="N7" s="1"/>
      <c r="O7" s="1"/>
      <c r="P7" s="1"/>
      <c r="Q7" s="1"/>
      <c r="R7" s="1"/>
      <c r="S7" s="1"/>
      <c r="T7" s="1"/>
      <c r="U7" s="1"/>
      <c r="V7" s="1"/>
    </row>
    <row r="8" spans="1:22" ht="28.15" customHeight="1">
      <c r="A8" s="72" t="s">
        <v>134</v>
      </c>
      <c r="B8" s="73"/>
      <c r="C8" s="73"/>
      <c r="D8" s="73"/>
      <c r="E8" s="74" t="s">
        <v>135</v>
      </c>
      <c r="F8" s="79"/>
      <c r="G8" s="76"/>
      <c r="H8" s="122" t="e">
        <f>#REF!</f>
        <v>#REF!</v>
      </c>
      <c r="I8" s="110" t="e">
        <f>#REF!</f>
        <v>#REF!</v>
      </c>
      <c r="J8" s="110" t="e">
        <f t="shared" si="0"/>
        <v>#REF!</v>
      </c>
      <c r="K8" s="81"/>
      <c r="L8" s="80"/>
      <c r="M8" s="1"/>
      <c r="N8" s="1"/>
      <c r="O8" s="1"/>
      <c r="P8" s="1"/>
      <c r="Q8" s="1"/>
      <c r="R8" s="1"/>
      <c r="S8" s="1"/>
      <c r="T8" s="1"/>
      <c r="U8" s="1"/>
      <c r="V8" s="1"/>
    </row>
    <row r="9" spans="1:22" ht="28.15" customHeight="1">
      <c r="A9" s="78" t="s">
        <v>136</v>
      </c>
      <c r="B9" s="73"/>
      <c r="C9" s="73"/>
      <c r="D9" s="73"/>
      <c r="E9" s="82" t="s">
        <v>137</v>
      </c>
      <c r="F9" s="79">
        <v>1</v>
      </c>
      <c r="G9" s="76" t="s">
        <v>14</v>
      </c>
      <c r="H9" s="123" t="e">
        <f>#REF!</f>
        <v>#REF!</v>
      </c>
      <c r="I9" s="111" t="e">
        <f>#REF!</f>
        <v>#REF!</v>
      </c>
      <c r="J9" s="110" t="e">
        <f t="shared" si="0"/>
        <v>#REF!</v>
      </c>
      <c r="K9" s="81" t="s">
        <v>138</v>
      </c>
      <c r="M9" s="1"/>
      <c r="N9" s="1"/>
      <c r="O9" s="1"/>
      <c r="P9" s="1"/>
      <c r="Q9" s="1"/>
      <c r="R9" s="1"/>
      <c r="S9" s="1"/>
      <c r="T9" s="1"/>
      <c r="U9" s="1"/>
      <c r="V9" s="1"/>
    </row>
    <row r="10" spans="1:22" ht="28.15" customHeight="1">
      <c r="A10" s="72" t="s">
        <v>139</v>
      </c>
      <c r="B10" s="73"/>
      <c r="C10" s="73"/>
      <c r="D10" s="73"/>
      <c r="E10" s="74" t="s">
        <v>140</v>
      </c>
      <c r="F10" s="79"/>
      <c r="G10" s="76"/>
      <c r="H10" s="122" t="e">
        <f>#REF!</f>
        <v>#REF!</v>
      </c>
      <c r="I10" s="110" t="e">
        <f>#REF!</f>
        <v>#REF!</v>
      </c>
      <c r="J10" s="110" t="e">
        <f t="shared" si="0"/>
        <v>#REF!</v>
      </c>
      <c r="K10" s="81"/>
      <c r="L10" s="80"/>
      <c r="M10" s="1"/>
      <c r="N10" s="1"/>
      <c r="O10" s="1"/>
      <c r="P10" s="1"/>
      <c r="Q10" s="1"/>
      <c r="R10" s="1"/>
      <c r="S10" s="1"/>
      <c r="T10" s="1"/>
      <c r="U10" s="1"/>
      <c r="V10" s="1"/>
    </row>
    <row r="11" spans="1:22" ht="28.15" customHeight="1">
      <c r="A11" s="78" t="s">
        <v>141</v>
      </c>
      <c r="B11" s="73"/>
      <c r="C11" s="73"/>
      <c r="D11" s="73"/>
      <c r="E11" s="74" t="s">
        <v>142</v>
      </c>
      <c r="F11" s="79">
        <v>1</v>
      </c>
      <c r="G11" s="76" t="s">
        <v>17</v>
      </c>
      <c r="H11" s="122" t="e">
        <f>#REF!</f>
        <v>#REF!</v>
      </c>
      <c r="I11" s="122" t="e">
        <f>#REF!</f>
        <v>#REF!</v>
      </c>
      <c r="J11" s="110" t="e">
        <f t="shared" si="0"/>
        <v>#REF!</v>
      </c>
      <c r="K11" s="124"/>
      <c r="M11" s="1"/>
      <c r="N11" s="1"/>
      <c r="O11" s="1"/>
      <c r="P11" s="1"/>
      <c r="Q11" s="1"/>
      <c r="R11" s="1"/>
      <c r="S11" s="1"/>
      <c r="T11" s="1"/>
      <c r="U11" s="1"/>
      <c r="V11" s="1"/>
    </row>
    <row r="12" spans="1:22" ht="28.15" customHeight="1">
      <c r="A12" s="78" t="s">
        <v>143</v>
      </c>
      <c r="B12" s="73"/>
      <c r="C12" s="73"/>
      <c r="D12" s="73"/>
      <c r="E12" s="74" t="s">
        <v>144</v>
      </c>
      <c r="F12" s="79">
        <v>1</v>
      </c>
      <c r="G12" s="76" t="s">
        <v>17</v>
      </c>
      <c r="H12" s="122" t="e">
        <f>#REF!</f>
        <v>#REF!</v>
      </c>
      <c r="I12" s="122" t="e">
        <f>#REF!</f>
        <v>#REF!</v>
      </c>
      <c r="J12" s="110" t="e">
        <f t="shared" si="0"/>
        <v>#REF!</v>
      </c>
      <c r="K12" s="125" t="s">
        <v>145</v>
      </c>
      <c r="M12" s="1"/>
      <c r="N12" s="1"/>
      <c r="O12" s="1"/>
      <c r="P12" s="1"/>
      <c r="Q12" s="1"/>
      <c r="R12" s="1"/>
      <c r="S12" s="1"/>
      <c r="T12" s="1"/>
      <c r="U12" s="1"/>
      <c r="V12" s="1"/>
    </row>
    <row r="13" spans="1:22" ht="28.15" customHeight="1">
      <c r="A13" s="72" t="s">
        <v>146</v>
      </c>
      <c r="B13" s="73"/>
      <c r="C13" s="73"/>
      <c r="D13" s="73"/>
      <c r="E13" s="74" t="s">
        <v>147</v>
      </c>
      <c r="F13" s="79"/>
      <c r="G13" s="76"/>
      <c r="H13" s="122" t="e">
        <f>#REF!</f>
        <v>#REF!</v>
      </c>
      <c r="I13" s="110" t="e">
        <f>#REF!</f>
        <v>#REF!</v>
      </c>
      <c r="J13" s="110" t="e">
        <f t="shared" si="0"/>
        <v>#REF!</v>
      </c>
      <c r="K13" s="81"/>
      <c r="M13" s="1"/>
      <c r="N13" s="1"/>
      <c r="O13" s="1"/>
      <c r="P13" s="1"/>
      <c r="Q13" s="1"/>
      <c r="R13" s="1"/>
      <c r="S13" s="1"/>
      <c r="T13" s="1"/>
      <c r="U13" s="1"/>
      <c r="V13" s="1"/>
    </row>
    <row r="14" spans="1:22" ht="28.15" customHeight="1">
      <c r="A14" s="78" t="s">
        <v>148</v>
      </c>
      <c r="B14" s="73"/>
      <c r="C14" s="73"/>
      <c r="D14" s="73"/>
      <c r="E14" s="74" t="s">
        <v>149</v>
      </c>
      <c r="F14" s="79">
        <v>1</v>
      </c>
      <c r="G14" s="76" t="s">
        <v>17</v>
      </c>
      <c r="H14" s="122" t="e">
        <f>#REF!</f>
        <v>#REF!</v>
      </c>
      <c r="I14" s="122" t="e">
        <f>#REF!</f>
        <v>#REF!</v>
      </c>
      <c r="J14" s="110" t="e">
        <f t="shared" si="0"/>
        <v>#REF!</v>
      </c>
      <c r="K14" s="124"/>
      <c r="M14" s="1"/>
      <c r="N14" s="1"/>
      <c r="O14" s="1"/>
      <c r="P14" s="1"/>
      <c r="Q14" s="1"/>
      <c r="R14" s="1"/>
      <c r="S14" s="1"/>
      <c r="T14" s="1"/>
      <c r="U14" s="1"/>
      <c r="V14" s="1"/>
    </row>
    <row r="15" spans="1:22" ht="28.15" customHeight="1">
      <c r="A15" s="72" t="s">
        <v>150</v>
      </c>
      <c r="B15" s="73"/>
      <c r="C15" s="73"/>
      <c r="D15" s="73"/>
      <c r="E15" s="74" t="s">
        <v>151</v>
      </c>
      <c r="F15" s="79"/>
      <c r="G15" s="76"/>
      <c r="H15" s="122" t="e">
        <f>#REF!</f>
        <v>#REF!</v>
      </c>
      <c r="I15" s="110" t="e">
        <f>#REF!</f>
        <v>#REF!</v>
      </c>
      <c r="J15" s="110" t="e">
        <f t="shared" si="0"/>
        <v>#REF!</v>
      </c>
      <c r="K15" s="77"/>
      <c r="M15" s="1"/>
      <c r="N15" s="1"/>
      <c r="O15" s="1"/>
      <c r="P15" s="1"/>
      <c r="Q15" s="1"/>
      <c r="R15" s="1"/>
      <c r="S15" s="1"/>
      <c r="T15" s="1"/>
      <c r="U15" s="1"/>
      <c r="V15" s="1"/>
    </row>
    <row r="16" spans="1:22" ht="28.15" customHeight="1">
      <c r="A16" s="78" t="s">
        <v>152</v>
      </c>
      <c r="B16" s="73"/>
      <c r="C16" s="73"/>
      <c r="D16" s="73"/>
      <c r="E16" s="74" t="s">
        <v>153</v>
      </c>
      <c r="F16" s="79">
        <v>1</v>
      </c>
      <c r="G16" s="76" t="s">
        <v>17</v>
      </c>
      <c r="H16" s="122" t="e">
        <f>#REF!</f>
        <v>#REF!</v>
      </c>
      <c r="I16" s="122" t="e">
        <f>#REF!</f>
        <v>#REF!</v>
      </c>
      <c r="J16" s="110" t="e">
        <f t="shared" si="0"/>
        <v>#REF!</v>
      </c>
      <c r="K16" s="126"/>
      <c r="M16" s="1"/>
      <c r="N16" s="1"/>
      <c r="O16" s="1"/>
      <c r="P16" s="1"/>
      <c r="Q16" s="1"/>
      <c r="R16" s="1"/>
      <c r="S16" s="1"/>
      <c r="T16" s="1"/>
      <c r="U16" s="1"/>
      <c r="V16" s="1"/>
    </row>
    <row r="17" spans="1:22" ht="28.15" customHeight="1">
      <c r="A17" s="72" t="s">
        <v>154</v>
      </c>
      <c r="B17" s="73"/>
      <c r="C17" s="73"/>
      <c r="D17" s="73"/>
      <c r="E17" s="74" t="s">
        <v>155</v>
      </c>
      <c r="F17" s="79"/>
      <c r="G17" s="76"/>
      <c r="H17" s="122" t="e">
        <f>#REF!</f>
        <v>#REF!</v>
      </c>
      <c r="I17" s="110" t="e">
        <f>#REF!</f>
        <v>#REF!</v>
      </c>
      <c r="J17" s="110" t="e">
        <f t="shared" si="0"/>
        <v>#REF!</v>
      </c>
      <c r="K17" s="77"/>
      <c r="M17" s="1"/>
      <c r="N17" s="1"/>
      <c r="O17" s="1"/>
      <c r="P17" s="1"/>
      <c r="Q17" s="1"/>
      <c r="R17" s="1"/>
      <c r="S17" s="1"/>
      <c r="T17" s="1"/>
      <c r="U17" s="1"/>
      <c r="V17" s="1"/>
    </row>
    <row r="18" spans="1:22" ht="28.15" customHeight="1" thickBot="1">
      <c r="A18" s="83" t="s">
        <v>156</v>
      </c>
      <c r="B18" s="84"/>
      <c r="C18" s="84"/>
      <c r="D18" s="84"/>
      <c r="E18" s="85" t="s">
        <v>157</v>
      </c>
      <c r="F18" s="86">
        <v>1</v>
      </c>
      <c r="G18" s="87" t="s">
        <v>17</v>
      </c>
      <c r="H18" s="88" t="e">
        <f>#REF!</f>
        <v>#REF!</v>
      </c>
      <c r="I18" s="88" t="e">
        <f>#REF!</f>
        <v>#REF!</v>
      </c>
      <c r="J18" s="110" t="e">
        <f t="shared" si="0"/>
        <v>#REF!</v>
      </c>
      <c r="K18" s="89"/>
      <c r="M18" s="1"/>
      <c r="N18" s="1"/>
      <c r="O18" s="1"/>
      <c r="P18" s="1"/>
      <c r="Q18" s="1"/>
      <c r="R18" s="1"/>
      <c r="S18" s="1"/>
      <c r="T18" s="1"/>
      <c r="U18" s="1"/>
      <c r="V18" s="1"/>
    </row>
    <row r="19" spans="1:22" ht="28.15" customHeight="1" thickTop="1">
      <c r="A19" s="106" t="s">
        <v>158</v>
      </c>
      <c r="B19" s="107"/>
      <c r="C19" s="107"/>
      <c r="D19" s="107"/>
      <c r="E19" s="67" t="s">
        <v>159</v>
      </c>
      <c r="F19" s="108"/>
      <c r="G19" s="127"/>
      <c r="H19" s="109" t="e">
        <f>#REF!</f>
        <v>#REF!</v>
      </c>
      <c r="I19" s="128" t="e">
        <f>#REF!</f>
        <v>#REF!</v>
      </c>
      <c r="J19" s="110" t="e">
        <f>H19-I19</f>
        <v>#REF!</v>
      </c>
      <c r="K19" s="129"/>
      <c r="M19" s="1"/>
      <c r="N19" s="1"/>
      <c r="O19" s="1"/>
      <c r="P19" s="1"/>
      <c r="Q19" s="1"/>
      <c r="R19" s="1"/>
      <c r="S19" s="1"/>
      <c r="T19" s="1"/>
      <c r="U19" s="1"/>
      <c r="V19" s="1"/>
    </row>
    <row r="20" spans="1:22" ht="28.15" customHeight="1">
      <c r="A20" s="78" t="s">
        <v>160</v>
      </c>
      <c r="B20" s="91"/>
      <c r="C20" s="91"/>
      <c r="D20" s="91"/>
      <c r="E20" s="92" t="s">
        <v>161</v>
      </c>
      <c r="F20" s="79">
        <v>1</v>
      </c>
      <c r="G20" s="76" t="s">
        <v>162</v>
      </c>
      <c r="H20" s="93" t="e">
        <f>SUM(I6:I19)</f>
        <v>#REF!</v>
      </c>
      <c r="I20" s="93"/>
      <c r="J20" s="93"/>
      <c r="K20" s="94"/>
      <c r="M20" s="1"/>
      <c r="N20" s="1"/>
      <c r="O20" s="1"/>
      <c r="P20" s="1"/>
      <c r="Q20" s="1"/>
      <c r="R20" s="1"/>
      <c r="S20" s="1"/>
      <c r="T20" s="1"/>
      <c r="U20" s="1"/>
      <c r="V20" s="1"/>
    </row>
    <row r="21" spans="1:22" ht="28.15" hidden="1" customHeight="1" thickTop="1">
      <c r="A21" s="90"/>
      <c r="B21" s="95"/>
      <c r="C21" s="95"/>
      <c r="D21" s="95"/>
      <c r="E21" s="96" t="s">
        <v>163</v>
      </c>
      <c r="F21" s="96"/>
      <c r="G21" s="97"/>
      <c r="H21" s="98"/>
      <c r="I21" s="98"/>
      <c r="J21" s="98"/>
      <c r="K21" s="99"/>
      <c r="M21" s="1"/>
      <c r="N21" s="1"/>
      <c r="O21" s="1"/>
      <c r="P21" s="1"/>
      <c r="Q21" s="1"/>
      <c r="R21" s="1"/>
      <c r="S21" s="1"/>
      <c r="T21" s="1"/>
      <c r="U21" s="1"/>
      <c r="V21" s="1"/>
    </row>
    <row r="22" spans="1:22" ht="28.15" hidden="1" customHeight="1" thickBot="1">
      <c r="A22" s="78"/>
      <c r="B22" s="73"/>
      <c r="C22" s="73"/>
      <c r="D22" s="73"/>
      <c r="E22" s="74" t="s">
        <v>164</v>
      </c>
      <c r="F22" s="74"/>
      <c r="G22" s="76"/>
      <c r="H22" s="130"/>
      <c r="I22" s="130"/>
      <c r="J22" s="130"/>
      <c r="K22" s="126"/>
      <c r="M22" s="1"/>
      <c r="N22" s="1"/>
      <c r="O22" s="1"/>
      <c r="P22" s="1"/>
      <c r="Q22" s="1"/>
      <c r="R22" s="1"/>
      <c r="S22" s="1"/>
      <c r="T22" s="1"/>
      <c r="U22" s="1"/>
      <c r="V22" s="1"/>
    </row>
    <row r="23" spans="1:22" ht="28.15" hidden="1" customHeight="1" thickTop="1">
      <c r="A23" s="90"/>
      <c r="B23" s="95"/>
      <c r="C23" s="95"/>
      <c r="D23" s="95"/>
      <c r="E23" s="96" t="s">
        <v>165</v>
      </c>
      <c r="F23" s="100"/>
      <c r="G23" s="97"/>
      <c r="H23" s="101"/>
      <c r="I23" s="101"/>
      <c r="J23" s="101"/>
      <c r="K23" s="99"/>
      <c r="M23" s="1"/>
      <c r="N23" s="1"/>
      <c r="O23" s="1"/>
      <c r="P23" s="1"/>
      <c r="Q23" s="1"/>
      <c r="R23" s="1"/>
      <c r="S23" s="1"/>
      <c r="T23" s="1"/>
      <c r="U23" s="1"/>
      <c r="V23" s="1"/>
    </row>
    <row r="24" spans="1:22" ht="28.15" hidden="1" customHeight="1">
      <c r="A24" s="78"/>
      <c r="B24" s="73"/>
      <c r="C24" s="73"/>
      <c r="D24" s="73"/>
      <c r="E24" s="74" t="s">
        <v>166</v>
      </c>
      <c r="F24" s="102"/>
      <c r="G24" s="76"/>
      <c r="H24" s="131"/>
      <c r="I24" s="131"/>
      <c r="J24" s="131"/>
      <c r="K24" s="132" t="s">
        <v>167</v>
      </c>
      <c r="M24" s="1"/>
      <c r="N24" s="1"/>
      <c r="O24" s="1"/>
      <c r="P24" s="1"/>
      <c r="Q24" s="1"/>
      <c r="R24" s="1"/>
      <c r="S24" s="1"/>
      <c r="T24" s="1"/>
      <c r="U24" s="1"/>
      <c r="V24" s="1"/>
    </row>
    <row r="25" spans="1:22" ht="28.15" hidden="1" customHeight="1">
      <c r="A25" s="78"/>
      <c r="B25" s="73"/>
      <c r="C25" s="73"/>
      <c r="D25" s="73"/>
      <c r="E25" s="74" t="s">
        <v>168</v>
      </c>
      <c r="F25" s="102"/>
      <c r="G25" s="76"/>
      <c r="H25" s="131"/>
      <c r="I25" s="131"/>
      <c r="J25" s="131"/>
      <c r="K25" s="126"/>
    </row>
    <row r="26" spans="1:22" ht="28.15" customHeight="1"/>
    <row r="27" spans="1:22" ht="28.15" customHeight="1"/>
    <row r="28" spans="1:22" ht="28.15" customHeight="1"/>
    <row r="29" spans="1:22" ht="28.15" customHeight="1"/>
    <row r="30" spans="1:22" s="103" customFormat="1" ht="28.15" customHeight="1">
      <c r="E30" s="71"/>
      <c r="F30" s="104"/>
      <c r="G30" s="104"/>
      <c r="H30" s="104"/>
      <c r="I30" s="104"/>
      <c r="J30" s="104"/>
      <c r="K30" s="105"/>
      <c r="L30" s="71"/>
      <c r="M30" s="71"/>
      <c r="N30" s="71"/>
      <c r="O30" s="71"/>
      <c r="P30" s="71"/>
      <c r="Q30" s="71"/>
      <c r="R30" s="71"/>
      <c r="S30" s="71"/>
      <c r="T30" s="71"/>
      <c r="U30" s="71"/>
      <c r="V30" s="71"/>
    </row>
    <row r="31" spans="1:22" s="103" customFormat="1" ht="28.15" customHeight="1">
      <c r="E31" s="71"/>
      <c r="F31" s="104"/>
      <c r="G31" s="104"/>
      <c r="H31" s="104"/>
      <c r="I31" s="104"/>
      <c r="J31" s="104"/>
      <c r="K31" s="105"/>
      <c r="L31" s="71"/>
      <c r="M31" s="71"/>
      <c r="N31" s="71"/>
      <c r="O31" s="71"/>
      <c r="P31" s="71"/>
      <c r="Q31" s="71"/>
      <c r="R31" s="71"/>
      <c r="S31" s="71"/>
      <c r="T31" s="71"/>
      <c r="U31" s="71"/>
      <c r="V31" s="71"/>
    </row>
    <row r="32" spans="1:22" s="103" customFormat="1" ht="28.15" customHeight="1">
      <c r="E32" s="71"/>
      <c r="F32" s="104"/>
      <c r="G32" s="104"/>
      <c r="H32" s="104"/>
      <c r="I32" s="104"/>
      <c r="J32" s="104"/>
      <c r="K32" s="105"/>
      <c r="L32" s="71"/>
      <c r="M32" s="71"/>
      <c r="N32" s="71"/>
      <c r="O32" s="71"/>
      <c r="P32" s="71"/>
      <c r="Q32" s="71"/>
      <c r="R32" s="71"/>
      <c r="S32" s="71"/>
      <c r="T32" s="71"/>
      <c r="U32" s="71"/>
      <c r="V32" s="71"/>
    </row>
  </sheetData>
  <mergeCells count="6">
    <mergeCell ref="K3:K5"/>
    <mergeCell ref="I3:I5"/>
    <mergeCell ref="J3:J5"/>
    <mergeCell ref="A3:E5"/>
    <mergeCell ref="F3:G5"/>
    <mergeCell ref="H3:H5"/>
  </mergeCells>
  <phoneticPr fontId="2"/>
  <printOptions horizontalCentered="1"/>
  <pageMargins left="0.59055118110236227" right="0.39370078740157483" top="0.59055118110236227" bottom="0.39370078740157483" header="0.31496062992125984" footer="0.31496062992125984"/>
  <pageSetup paperSize="9" scale="5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71C822341B16343A2E09B24A292D828" ma:contentTypeVersion="7" ma:contentTypeDescription="Create a new document." ma:contentTypeScope="" ma:versionID="f6f0ff21487e2a64a68144440561a777">
  <xsd:schema xmlns:xsd="http://www.w3.org/2001/XMLSchema" xmlns:xs="http://www.w3.org/2001/XMLSchema" xmlns:p="http://schemas.microsoft.com/office/2006/metadata/properties" xmlns:ns2="30cfe5a4-433c-47b1-af4f-40f3e8c2de10" targetNamespace="http://schemas.microsoft.com/office/2006/metadata/properties" ma:root="true" ma:fieldsID="91762b268a44a00dbf03e27014a2853c" ns2:_="">
    <xsd:import namespace="30cfe5a4-433c-47b1-af4f-40f3e8c2de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cfe5a4-433c-47b1-af4f-40f3e8c2de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9E1064-A346-470A-A184-6392DE492E43}">
  <ds:schemaRefs>
    <ds:schemaRef ds:uri="http://schemas.microsoft.com/sharepoint/v3/contenttype/forms"/>
  </ds:schemaRefs>
</ds:datastoreItem>
</file>

<file path=customXml/itemProps2.xml><?xml version="1.0" encoding="utf-8"?>
<ds:datastoreItem xmlns:ds="http://schemas.openxmlformats.org/officeDocument/2006/customXml" ds:itemID="{474BC037-39B7-4197-B390-23A9F285BD7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88248B1-82F2-4C6B-ACA4-04C563B1B8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cfe5a4-433c-47b1-af4f-40f3e8c2d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5653b52-df9b-47d2-8549-8de78ac04e21}" enabled="1" method="Standar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【様式第8号】提案見積書</vt:lpstr>
      <vt:lpstr>第３表－１</vt:lpstr>
      <vt:lpstr>補助試算用Work</vt:lpstr>
      <vt:lpstr>【様式第8号】提案見積書!Print_Area</vt:lpstr>
      <vt:lpstr>'第３表－１'!Print_Area</vt:lpstr>
      <vt:lpstr>補助試算用Work!Print_Area</vt:lpstr>
      <vt:lpstr>【様式第8号】提案見積書!Print_Titles</vt:lpstr>
      <vt:lpstr>補助試算用Work!Print_Titles</vt:lpstr>
      <vt:lpstr>'第３表－１'!re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KK_</dc:creator>
  <cp:keywords/>
  <dc:description/>
  <cp:lastModifiedBy>家 手塚</cp:lastModifiedBy>
  <cp:revision/>
  <dcterms:created xsi:type="dcterms:W3CDTF">2023-05-08T00:19:47Z</dcterms:created>
  <dcterms:modified xsi:type="dcterms:W3CDTF">2026-03-23T11:36:12Z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0x010100A71C822341B16343A2E09B24A292D828</vt:lpwstr>
  </property>
</Properties>
</file>